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ata\Documents\Banki\Obligacje\"/>
    </mc:Choice>
  </mc:AlternateContent>
  <workbookProtection workbookAlgorithmName="SHA-512" workbookHashValue="gOXOK7bIMMGMRymByFP3POHC1ekW7QFUHnSHBvBMCanlGgRw8a3WXOnYKhj+pnYXtt0zjAKA0yWbQ7U3IoFKuQ==" workbookSaltValue="Lu/k0islCYoI937BV5GH8Q==" workbookSpinCount="100000" lockStructure="1"/>
  <bookViews>
    <workbookView xWindow="0" yWindow="0" windowWidth="23040" windowHeight="9408"/>
  </bookViews>
  <sheets>
    <sheet name="Plan dnia" sheetId="4" r:id="rId1"/>
    <sheet name="Harmonogram zdarzeń" sheetId="3" r:id="rId2"/>
    <sheet name="Przedziały czasu" sheetId="2" r:id="rId3"/>
  </sheets>
  <definedNames>
    <definedName name="Duża_liczba">9.99E+307</definedName>
    <definedName name="Duży_ciąg">REPT("z",255)</definedName>
    <definedName name="Dzień_raportu">'Plan dnia'!$B$19</definedName>
    <definedName name="Lista_godzin">Godziny[GODZINA]</definedName>
    <definedName name="Miesiąc_raportu">'Plan dnia'!$B$17</definedName>
    <definedName name="Najważniejsze_w_harmonogramie">'Plan dnia'!$B$30</definedName>
    <definedName name="Numer_miesiąca">'Plan dnia'!$B$18</definedName>
    <definedName name="Rok_raportu">'Plan dnia'!$B$15</definedName>
    <definedName name="Wartość_daty">'Plan dnia'!$F$3</definedName>
    <definedName name="Wyszukaj_datę_i_godzinę">Dane_wejściowe[DATA]&amp;Dane_wejściowe[GODZINA]</definedName>
  </definedNames>
  <calcPr calcId="152511"/>
</workbook>
</file>

<file path=xl/calcChain.xml><?xml version="1.0" encoding="utf-8"?>
<calcChain xmlns="http://schemas.openxmlformats.org/spreadsheetml/2006/main">
  <c r="H644" i="3" l="1"/>
  <c r="H645" i="3"/>
  <c r="H646" i="3"/>
  <c r="H647" i="3"/>
  <c r="H648" i="3"/>
  <c r="H649" i="3"/>
  <c r="H650" i="3"/>
  <c r="H651" i="3"/>
  <c r="H652" i="3"/>
  <c r="H653" i="3"/>
  <c r="H654" i="3"/>
  <c r="H709" i="3" l="1"/>
  <c r="H710" i="3"/>
  <c r="H711" i="3"/>
  <c r="H712" i="3"/>
  <c r="H713" i="3"/>
  <c r="H714" i="3"/>
  <c r="H715" i="3"/>
  <c r="H716" i="3"/>
  <c r="H717" i="3"/>
  <c r="H718" i="3"/>
  <c r="H682" i="3"/>
  <c r="H683" i="3"/>
  <c r="H684" i="3"/>
  <c r="H685" i="3"/>
  <c r="H686" i="3"/>
  <c r="H681" i="3"/>
  <c r="H687" i="3"/>
  <c r="H688" i="3"/>
  <c r="H689" i="3"/>
  <c r="H690" i="3"/>
  <c r="H691" i="3"/>
  <c r="H692" i="3"/>
  <c r="H631" i="3"/>
  <c r="H632" i="3"/>
  <c r="H633" i="3"/>
  <c r="H634" i="3"/>
  <c r="H635" i="3"/>
  <c r="H636" i="3"/>
  <c r="H637" i="3"/>
  <c r="H638" i="3"/>
  <c r="H639" i="3"/>
  <c r="H640" i="3"/>
  <c r="H641" i="3"/>
  <c r="H642" i="3"/>
  <c r="H643" i="3"/>
  <c r="H655" i="3"/>
  <c r="H656" i="3"/>
  <c r="H657" i="3"/>
  <c r="H658" i="3"/>
  <c r="H659" i="3"/>
  <c r="H660" i="3"/>
  <c r="H600" i="3"/>
  <c r="H601" i="3"/>
  <c r="H602" i="3"/>
  <c r="H603" i="3"/>
  <c r="H604" i="3"/>
  <c r="H605" i="3"/>
  <c r="H606" i="3"/>
  <c r="H607" i="3"/>
  <c r="H608" i="3"/>
  <c r="H587" i="3"/>
  <c r="H588" i="3"/>
  <c r="H589" i="3"/>
  <c r="H590" i="3"/>
  <c r="H591" i="3"/>
  <c r="H592" i="3"/>
  <c r="H593" i="3"/>
  <c r="H594" i="3"/>
  <c r="H595" i="3"/>
  <c r="H596" i="3"/>
  <c r="H597" i="3"/>
  <c r="H598" i="3"/>
  <c r="H599" i="3"/>
  <c r="H609" i="3"/>
  <c r="H610" i="3"/>
  <c r="H566" i="3" l="1"/>
  <c r="H558" i="3"/>
  <c r="H559" i="3"/>
  <c r="H560" i="3"/>
  <c r="H561" i="3"/>
  <c r="H562" i="3"/>
  <c r="H563" i="3"/>
  <c r="H564" i="3"/>
  <c r="H552" i="3"/>
  <c r="H553" i="3"/>
  <c r="H554" i="3"/>
  <c r="H555" i="3"/>
  <c r="H556" i="3"/>
  <c r="H557" i="3"/>
  <c r="H565" i="3"/>
  <c r="H551" i="3"/>
  <c r="H547" i="3" l="1"/>
  <c r="H548" i="3"/>
  <c r="H549" i="3"/>
  <c r="H550" i="3"/>
  <c r="H312" i="3" l="1"/>
  <c r="H313" i="3"/>
  <c r="H513" i="3" l="1"/>
  <c r="H514" i="3"/>
  <c r="H515" i="3"/>
  <c r="H516" i="3"/>
  <c r="H475" i="3"/>
  <c r="H476" i="3"/>
  <c r="H477" i="3"/>
  <c r="H478" i="3"/>
  <c r="H479" i="3"/>
  <c r="H480" i="3"/>
  <c r="H481" i="3"/>
  <c r="H482" i="3"/>
  <c r="H430" i="3"/>
  <c r="H431" i="3"/>
  <c r="H432" i="3"/>
  <c r="H433" i="3"/>
  <c r="H434" i="3"/>
  <c r="H435" i="3"/>
  <c r="H436" i="3"/>
  <c r="H437" i="3"/>
  <c r="H438" i="3"/>
  <c r="H392" i="3"/>
  <c r="H393" i="3"/>
  <c r="H394" i="3"/>
  <c r="H395" i="3"/>
  <c r="H396" i="3"/>
  <c r="H397" i="3"/>
  <c r="H352" i="3"/>
  <c r="H353" i="3"/>
  <c r="H354" i="3"/>
  <c r="H355" i="3"/>
  <c r="H356" i="3"/>
  <c r="H357" i="3"/>
  <c r="H311" i="3"/>
  <c r="H314" i="3"/>
  <c r="H315" i="3"/>
  <c r="H316" i="3"/>
  <c r="H317" i="3"/>
  <c r="H271" i="3"/>
  <c r="H272" i="3"/>
  <c r="H273" i="3"/>
  <c r="H274" i="3"/>
  <c r="H275" i="3"/>
  <c r="H276" i="3"/>
  <c r="H233" i="3" l="1"/>
  <c r="H234" i="3"/>
  <c r="H235" i="3"/>
  <c r="H236" i="3"/>
  <c r="H680" i="3" l="1"/>
  <c r="H693" i="3"/>
  <c r="H694" i="3"/>
  <c r="H695" i="3"/>
  <c r="H696" i="3"/>
  <c r="H697" i="3"/>
  <c r="H698" i="3"/>
  <c r="H699" i="3"/>
  <c r="H700" i="3"/>
  <c r="H701" i="3"/>
  <c r="H702" i="3"/>
  <c r="H703" i="3"/>
  <c r="H704" i="3"/>
  <c r="H705" i="3"/>
  <c r="H706" i="3"/>
  <c r="H707" i="3"/>
  <c r="H708" i="3"/>
  <c r="H719" i="3"/>
  <c r="H720" i="3"/>
  <c r="H721" i="3"/>
  <c r="H722" i="3"/>
  <c r="H723" i="3"/>
  <c r="H724" i="3"/>
  <c r="H725" i="3"/>
  <c r="H726" i="3"/>
  <c r="H727" i="3"/>
  <c r="H728" i="3"/>
  <c r="H729" i="3"/>
  <c r="H730" i="3"/>
  <c r="H731" i="3"/>
  <c r="H732" i="3"/>
  <c r="H733" i="3"/>
  <c r="H734" i="3"/>
  <c r="H735" i="3"/>
  <c r="H736" i="3"/>
  <c r="H737" i="3"/>
  <c r="H738" i="3"/>
  <c r="H739" i="3"/>
  <c r="H740" i="3"/>
  <c r="H741" i="3"/>
  <c r="H742" i="3"/>
  <c r="H743" i="3"/>
  <c r="H744" i="3"/>
  <c r="H745" i="3"/>
  <c r="H746" i="3"/>
  <c r="H747" i="3"/>
  <c r="H748" i="3"/>
  <c r="H749" i="3"/>
  <c r="H750" i="3"/>
  <c r="H751" i="3"/>
  <c r="H752" i="3"/>
  <c r="H753" i="3"/>
  <c r="H754" i="3"/>
  <c r="H755" i="3"/>
  <c r="H756" i="3"/>
  <c r="H543" i="3"/>
  <c r="H544" i="3"/>
  <c r="H545" i="3"/>
  <c r="H546" i="3"/>
  <c r="H567" i="3"/>
  <c r="H568" i="3"/>
  <c r="H569" i="3"/>
  <c r="H570" i="3"/>
  <c r="H571" i="3"/>
  <c r="H572" i="3"/>
  <c r="H573" i="3"/>
  <c r="H574" i="3"/>
  <c r="H575" i="3"/>
  <c r="H576" i="3"/>
  <c r="H577" i="3"/>
  <c r="H578" i="3"/>
  <c r="H579" i="3"/>
  <c r="H580" i="3"/>
  <c r="H581" i="3"/>
  <c r="H582" i="3"/>
  <c r="H583" i="3"/>
  <c r="H584" i="3"/>
  <c r="H585" i="3"/>
  <c r="H586" i="3"/>
  <c r="H611" i="3"/>
  <c r="H612" i="3"/>
  <c r="H613" i="3"/>
  <c r="H614" i="3"/>
  <c r="H615" i="3"/>
  <c r="H616" i="3"/>
  <c r="H617" i="3"/>
  <c r="H618" i="3"/>
  <c r="H619" i="3"/>
  <c r="H620" i="3"/>
  <c r="H621" i="3"/>
  <c r="H622" i="3"/>
  <c r="H623" i="3"/>
  <c r="H624" i="3"/>
  <c r="H625" i="3"/>
  <c r="H626" i="3"/>
  <c r="H627" i="3"/>
  <c r="H628" i="3"/>
  <c r="H629" i="3"/>
  <c r="H630" i="3"/>
  <c r="H661" i="3"/>
  <c r="H662" i="3"/>
  <c r="H663" i="3"/>
  <c r="H664" i="3"/>
  <c r="H665" i="3"/>
  <c r="H666" i="3"/>
  <c r="H667" i="3"/>
  <c r="H668" i="3"/>
  <c r="H669" i="3"/>
  <c r="H670" i="3"/>
  <c r="H427" i="3"/>
  <c r="H428" i="3"/>
  <c r="H429" i="3"/>
  <c r="H439" i="3"/>
  <c r="H440" i="3"/>
  <c r="H441" i="3"/>
  <c r="H442" i="3"/>
  <c r="H443" i="3"/>
  <c r="H444" i="3"/>
  <c r="H445" i="3"/>
  <c r="H446" i="3"/>
  <c r="H447" i="3"/>
  <c r="H448" i="3"/>
  <c r="H449" i="3"/>
  <c r="H450" i="3"/>
  <c r="H451" i="3"/>
  <c r="H452" i="3"/>
  <c r="H453" i="3"/>
  <c r="H454" i="3"/>
  <c r="H455" i="3"/>
  <c r="H456" i="3"/>
  <c r="H457" i="3"/>
  <c r="H458" i="3"/>
  <c r="H459" i="3"/>
  <c r="H460" i="3"/>
  <c r="H461" i="3"/>
  <c r="H462" i="3"/>
  <c r="H463" i="3"/>
  <c r="H464" i="3"/>
  <c r="H465" i="3"/>
  <c r="H466" i="3"/>
  <c r="H467" i="3"/>
  <c r="H468" i="3"/>
  <c r="H469" i="3"/>
  <c r="H470" i="3"/>
  <c r="H471" i="3"/>
  <c r="H472" i="3"/>
  <c r="H473" i="3"/>
  <c r="H474" i="3"/>
  <c r="H483" i="3"/>
  <c r="H484" i="3"/>
  <c r="H485" i="3"/>
  <c r="H486" i="3"/>
  <c r="H487" i="3"/>
  <c r="H488" i="3"/>
  <c r="H489" i="3"/>
  <c r="H490" i="3"/>
  <c r="H491" i="3"/>
  <c r="H492" i="3"/>
  <c r="H493" i="3"/>
  <c r="H494" i="3"/>
  <c r="H495" i="3"/>
  <c r="H496" i="3"/>
  <c r="H497" i="3"/>
  <c r="H498" i="3"/>
  <c r="H499" i="3"/>
  <c r="H500" i="3"/>
  <c r="H501" i="3"/>
  <c r="H502" i="3"/>
  <c r="H503" i="3"/>
  <c r="H504" i="3"/>
  <c r="H505" i="3"/>
  <c r="H506" i="3"/>
  <c r="H507" i="3"/>
  <c r="H508" i="3"/>
  <c r="H509" i="3"/>
  <c r="H510" i="3"/>
  <c r="H511" i="3"/>
  <c r="H512" i="3"/>
  <c r="H517" i="3"/>
  <c r="H518" i="3"/>
  <c r="H519" i="3"/>
  <c r="H520" i="3"/>
  <c r="H521" i="3"/>
  <c r="H522" i="3"/>
  <c r="H523" i="3"/>
  <c r="H524" i="3"/>
  <c r="H525" i="3"/>
  <c r="H526" i="3"/>
  <c r="H527" i="3"/>
  <c r="H528" i="3"/>
  <c r="H529" i="3"/>
  <c r="H530" i="3"/>
  <c r="H531" i="3"/>
  <c r="H532" i="3"/>
  <c r="H533" i="3"/>
  <c r="H534" i="3"/>
  <c r="H535" i="3"/>
  <c r="H536" i="3"/>
  <c r="H537" i="3"/>
  <c r="H538" i="3"/>
  <c r="H539" i="3"/>
  <c r="H540" i="3"/>
  <c r="H541" i="3"/>
  <c r="H542" i="3"/>
  <c r="H671" i="3"/>
  <c r="H407" i="3"/>
  <c r="H72" i="3"/>
  <c r="H74" i="3"/>
  <c r="H405" i="3"/>
  <c r="H410" i="3"/>
  <c r="H411" i="3"/>
  <c r="H412" i="3"/>
  <c r="H413" i="3"/>
  <c r="H414" i="3"/>
  <c r="H415" i="3"/>
  <c r="H416" i="3"/>
  <c r="H417" i="3"/>
  <c r="H418" i="3"/>
  <c r="H419" i="3"/>
  <c r="H420" i="3"/>
  <c r="H421" i="3"/>
  <c r="H422" i="3"/>
  <c r="H423" i="3"/>
  <c r="H424" i="3"/>
  <c r="H425" i="3"/>
  <c r="H426" i="3"/>
  <c r="H672" i="3"/>
  <c r="H673" i="3"/>
  <c r="H674" i="3"/>
  <c r="H675" i="3"/>
  <c r="H676" i="3"/>
  <c r="H677" i="3"/>
  <c r="H678" i="3"/>
  <c r="H679" i="3"/>
  <c r="H757" i="3"/>
  <c r="H758" i="3"/>
  <c r="H759" i="3"/>
  <c r="H408" i="3"/>
  <c r="H409" i="3"/>
  <c r="H406" i="3"/>
  <c r="H358" i="3" l="1"/>
  <c r="H359" i="3"/>
  <c r="H360" i="3"/>
  <c r="H318" i="3"/>
  <c r="H278" i="3"/>
  <c r="H237" i="3"/>
  <c r="H199" i="3"/>
  <c r="H200" i="3"/>
  <c r="H201" i="3"/>
  <c r="H202" i="3"/>
  <c r="H165" i="3"/>
  <c r="H166" i="3"/>
  <c r="H167" i="3"/>
  <c r="H168" i="3"/>
  <c r="H131" i="3"/>
  <c r="H132" i="3"/>
  <c r="H133" i="3"/>
  <c r="H134" i="3"/>
  <c r="H97" i="3"/>
  <c r="H98" i="3"/>
  <c r="H99" i="3"/>
  <c r="H100" i="3"/>
  <c r="H67" i="3"/>
  <c r="H68" i="3"/>
  <c r="H69" i="3"/>
  <c r="H70" i="3"/>
  <c r="H376" i="3"/>
  <c r="H377" i="3"/>
  <c r="H378" i="3"/>
  <c r="H379" i="3"/>
  <c r="H380" i="3"/>
  <c r="H381" i="3"/>
  <c r="H336" i="3"/>
  <c r="H337" i="3"/>
  <c r="H338" i="3"/>
  <c r="H339" i="3"/>
  <c r="H340" i="3"/>
  <c r="H341" i="3"/>
  <c r="H295" i="3"/>
  <c r="H296" i="3"/>
  <c r="H297" i="3"/>
  <c r="H298" i="3"/>
  <c r="H299" i="3"/>
  <c r="H300" i="3"/>
  <c r="H256" i="3"/>
  <c r="H257" i="3"/>
  <c r="H258" i="3"/>
  <c r="H259" i="3"/>
  <c r="H260" i="3"/>
  <c r="H217" i="3"/>
  <c r="H218" i="3"/>
  <c r="H219" i="3"/>
  <c r="H220" i="3"/>
  <c r="H221" i="3"/>
  <c r="H222" i="3"/>
  <c r="H368" i="3"/>
  <c r="H369" i="3"/>
  <c r="H370" i="3"/>
  <c r="H371" i="3"/>
  <c r="H328" i="3"/>
  <c r="H329" i="3"/>
  <c r="H330" i="3"/>
  <c r="H331" i="3"/>
  <c r="H287" i="3"/>
  <c r="H288" i="3"/>
  <c r="H289" i="3"/>
  <c r="H290" i="3"/>
  <c r="H247" i="3"/>
  <c r="H248" i="3"/>
  <c r="H249" i="3"/>
  <c r="H250" i="3"/>
  <c r="H382" i="3"/>
  <c r="H383" i="3"/>
  <c r="H384" i="3"/>
  <c r="H385" i="3"/>
  <c r="H386" i="3"/>
  <c r="H387" i="3"/>
  <c r="H388" i="3"/>
  <c r="H389" i="3"/>
  <c r="H390" i="3"/>
  <c r="H301" i="3"/>
  <c r="H302" i="3"/>
  <c r="H303" i="3"/>
  <c r="H304" i="3"/>
  <c r="H305" i="3"/>
  <c r="H306" i="3"/>
  <c r="H307" i="3"/>
  <c r="H308" i="3"/>
  <c r="H261" i="3"/>
  <c r="H262" i="3"/>
  <c r="H227" i="3"/>
  <c r="H228" i="3"/>
  <c r="H229" i="3"/>
  <c r="H230" i="3"/>
  <c r="H270" i="3"/>
  <c r="H277" i="3"/>
  <c r="H279" i="3"/>
  <c r="H280" i="3"/>
  <c r="H281" i="3"/>
  <c r="H282" i="3"/>
  <c r="H283" i="3"/>
  <c r="H284" i="3"/>
  <c r="H285" i="3"/>
  <c r="H286" i="3"/>
  <c r="H291" i="3"/>
  <c r="H292" i="3"/>
  <c r="H293" i="3"/>
  <c r="H294" i="3"/>
  <c r="H309" i="3"/>
  <c r="H310" i="3"/>
  <c r="H319" i="3"/>
  <c r="H320" i="3"/>
  <c r="H321" i="3"/>
  <c r="H322" i="3"/>
  <c r="H323" i="3"/>
  <c r="H324" i="3"/>
  <c r="H325" i="3"/>
  <c r="H326" i="3"/>
  <c r="H327" i="3"/>
  <c r="H332" i="3"/>
  <c r="H333" i="3"/>
  <c r="H334" i="3"/>
  <c r="H335" i="3"/>
  <c r="H342" i="3"/>
  <c r="H343" i="3"/>
  <c r="H344" i="3"/>
  <c r="H345" i="3"/>
  <c r="H346" i="3"/>
  <c r="H347" i="3"/>
  <c r="H348" i="3"/>
  <c r="H349" i="3"/>
  <c r="H350" i="3"/>
  <c r="H351" i="3"/>
  <c r="H361" i="3"/>
  <c r="H362" i="3"/>
  <c r="H363" i="3"/>
  <c r="H364" i="3"/>
  <c r="H365" i="3"/>
  <c r="H366" i="3"/>
  <c r="H367" i="3"/>
  <c r="H372" i="3"/>
  <c r="H373" i="3"/>
  <c r="H374" i="3"/>
  <c r="H375" i="3"/>
  <c r="H391" i="3"/>
  <c r="H398" i="3"/>
  <c r="H120" i="3"/>
  <c r="H81" i="3"/>
  <c r="H82" i="3"/>
  <c r="H83" i="3"/>
  <c r="H84" i="3"/>
  <c r="H85" i="3"/>
  <c r="H86" i="3"/>
  <c r="H175" i="3"/>
  <c r="H176" i="3"/>
  <c r="H177" i="3"/>
  <c r="H178" i="3"/>
  <c r="H179" i="3"/>
  <c r="H180" i="3"/>
  <c r="H181" i="3"/>
  <c r="H182" i="3"/>
  <c r="H183" i="3"/>
  <c r="H184" i="3"/>
  <c r="H185" i="3"/>
  <c r="H186" i="3"/>
  <c r="H187" i="3"/>
  <c r="H188" i="3"/>
  <c r="H141" i="3"/>
  <c r="H142" i="3"/>
  <c r="H143" i="3"/>
  <c r="H144" i="3"/>
  <c r="H145" i="3"/>
  <c r="H146" i="3"/>
  <c r="H147" i="3"/>
  <c r="H148" i="3"/>
  <c r="H149" i="3"/>
  <c r="H150" i="3"/>
  <c r="H151" i="3"/>
  <c r="H152" i="3"/>
  <c r="H153" i="3"/>
  <c r="H154" i="3"/>
  <c r="H155" i="3"/>
  <c r="H156" i="3"/>
  <c r="H157" i="3"/>
  <c r="H108" i="3"/>
  <c r="H109" i="3"/>
  <c r="H110" i="3"/>
  <c r="H111" i="3"/>
  <c r="H112" i="3"/>
  <c r="H113" i="3"/>
  <c r="H114" i="3"/>
  <c r="H115" i="3"/>
  <c r="H116" i="3"/>
  <c r="H117" i="3"/>
  <c r="H107" i="3"/>
  <c r="H118" i="3"/>
  <c r="H119" i="3"/>
  <c r="H189" i="3"/>
  <c r="H190" i="3"/>
  <c r="H191" i="3"/>
  <c r="H192" i="3"/>
  <c r="H193" i="3"/>
  <c r="H194" i="3"/>
  <c r="H195" i="3"/>
  <c r="H196" i="3"/>
  <c r="H197" i="3"/>
  <c r="H198" i="3"/>
  <c r="H158" i="3"/>
  <c r="H159" i="3"/>
  <c r="H160" i="3"/>
  <c r="H161" i="3"/>
  <c r="H162" i="3"/>
  <c r="H163" i="3"/>
  <c r="H164" i="3"/>
  <c r="H121" i="3"/>
  <c r="H122" i="3"/>
  <c r="H123" i="3"/>
  <c r="H124" i="3"/>
  <c r="H125" i="3"/>
  <c r="H126" i="3"/>
  <c r="H127" i="3"/>
  <c r="H128" i="3"/>
  <c r="H129" i="3"/>
  <c r="H130" i="3"/>
  <c r="H87" i="3"/>
  <c r="H88" i="3"/>
  <c r="H89" i="3"/>
  <c r="H90" i="3"/>
  <c r="H91" i="3"/>
  <c r="H92" i="3"/>
  <c r="H93" i="3"/>
  <c r="H94" i="3"/>
  <c r="H95" i="3"/>
  <c r="H96" i="3"/>
  <c r="H135" i="3"/>
  <c r="H136" i="3"/>
  <c r="H137" i="3"/>
  <c r="H138" i="3"/>
  <c r="H139" i="3"/>
  <c r="H140" i="3"/>
  <c r="H169" i="3"/>
  <c r="H170" i="3"/>
  <c r="H171" i="3"/>
  <c r="H172" i="3"/>
  <c r="H173" i="3"/>
  <c r="H174" i="3"/>
  <c r="H203" i="3"/>
  <c r="H204" i="3"/>
  <c r="H205" i="3"/>
  <c r="H206" i="3"/>
  <c r="H207" i="3"/>
  <c r="H208" i="3"/>
  <c r="H209" i="3"/>
  <c r="H210" i="3"/>
  <c r="H211" i="3"/>
  <c r="H212" i="3"/>
  <c r="H213" i="3"/>
  <c r="H214" i="3"/>
  <c r="H215" i="3"/>
  <c r="H216" i="3"/>
  <c r="H223" i="3"/>
  <c r="H224" i="3"/>
  <c r="H225" i="3"/>
  <c r="H226" i="3"/>
  <c r="H231" i="3"/>
  <c r="H232" i="3"/>
  <c r="H238" i="3"/>
  <c r="H239" i="3"/>
  <c r="H240" i="3"/>
  <c r="H241" i="3"/>
  <c r="H242" i="3"/>
  <c r="H243" i="3"/>
  <c r="H244" i="3"/>
  <c r="H245" i="3"/>
  <c r="H246" i="3"/>
  <c r="H251" i="3"/>
  <c r="H252" i="3"/>
  <c r="H253" i="3"/>
  <c r="H254" i="3"/>
  <c r="H255" i="3"/>
  <c r="H263" i="3"/>
  <c r="H264" i="3"/>
  <c r="H265" i="3"/>
  <c r="H266" i="3"/>
  <c r="H267" i="3"/>
  <c r="H268" i="3"/>
  <c r="H269" i="3"/>
  <c r="H399" i="3"/>
  <c r="H400" i="3"/>
  <c r="H401" i="3"/>
  <c r="H402" i="3"/>
  <c r="H403" i="3"/>
  <c r="H404" i="3"/>
  <c r="H61" i="3" l="1"/>
  <c r="H62" i="3"/>
  <c r="H63" i="3"/>
  <c r="H64" i="3"/>
  <c r="H65" i="3"/>
  <c r="H66" i="3"/>
  <c r="H51" i="3"/>
  <c r="H52" i="3"/>
  <c r="H33" i="3"/>
  <c r="H34" i="3"/>
  <c r="H35" i="3"/>
  <c r="H36" i="3"/>
  <c r="H37" i="3"/>
  <c r="H38" i="3"/>
  <c r="H39" i="3"/>
  <c r="H40" i="3"/>
  <c r="H41" i="3"/>
  <c r="H42" i="3"/>
  <c r="H43" i="3"/>
  <c r="H44" i="3"/>
  <c r="H5" i="3"/>
  <c r="H6" i="3"/>
  <c r="H7" i="3"/>
  <c r="H8" i="3"/>
  <c r="H9" i="3"/>
  <c r="H10" i="3"/>
  <c r="H11" i="3"/>
  <c r="H12" i="3"/>
  <c r="H13" i="3"/>
  <c r="H14" i="3"/>
  <c r="H15" i="3"/>
  <c r="H16" i="3"/>
  <c r="H53" i="3"/>
  <c r="H54" i="3"/>
  <c r="H55" i="3"/>
  <c r="H56" i="3"/>
  <c r="H57" i="3"/>
  <c r="H58" i="3"/>
  <c r="H59" i="3"/>
  <c r="H60" i="3"/>
  <c r="H23" i="3"/>
  <c r="H24" i="3"/>
  <c r="H17" i="3"/>
  <c r="H18" i="3"/>
  <c r="H19" i="3"/>
  <c r="H20" i="3"/>
  <c r="H21" i="3"/>
  <c r="H22" i="3"/>
  <c r="H30" i="3" l="1"/>
  <c r="H28" i="3"/>
  <c r="H26" i="3"/>
  <c r="H75" i="3"/>
  <c r="H76" i="3"/>
  <c r="H77" i="3"/>
  <c r="H78" i="3"/>
  <c r="H79" i="3"/>
  <c r="H80" i="3"/>
  <c r="H101" i="3"/>
  <c r="H102" i="3"/>
  <c r="H103" i="3"/>
  <c r="H104" i="3"/>
  <c r="H105" i="3"/>
  <c r="H106" i="3"/>
  <c r="H73" i="3" l="1"/>
  <c r="H27" i="3" l="1"/>
  <c r="H29" i="3"/>
  <c r="H31" i="3"/>
  <c r="H32" i="3"/>
  <c r="H45" i="3"/>
  <c r="H46" i="3"/>
  <c r="H47" i="3"/>
  <c r="H48" i="3"/>
  <c r="H49" i="3"/>
  <c r="H50" i="3"/>
  <c r="H71" i="3"/>
  <c r="H25" i="3"/>
  <c r="E4" i="4"/>
  <c r="E5" i="4"/>
  <c r="E6" i="4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F3" i="4"/>
  <c r="F6" i="4" l="1"/>
  <c r="F4" i="4"/>
  <c r="F35" i="4"/>
  <c r="F33" i="4"/>
  <c r="F31" i="4"/>
  <c r="F29" i="4"/>
  <c r="F27" i="4"/>
  <c r="F25" i="4"/>
  <c r="F23" i="4"/>
  <c r="F21" i="4"/>
  <c r="F19" i="4"/>
  <c r="F17" i="4"/>
  <c r="F15" i="4"/>
  <c r="F13" i="4"/>
  <c r="F11" i="4"/>
  <c r="F9" i="4"/>
  <c r="F7" i="4"/>
  <c r="F5" i="4"/>
  <c r="F36" i="4"/>
  <c r="F34" i="4"/>
  <c r="F32" i="4"/>
  <c r="F30" i="4"/>
  <c r="F28" i="4"/>
  <c r="F26" i="4"/>
  <c r="F24" i="4"/>
  <c r="F22" i="4"/>
  <c r="F20" i="4"/>
  <c r="F18" i="4"/>
  <c r="F16" i="4"/>
  <c r="F14" i="4"/>
  <c r="F12" i="4"/>
  <c r="F10" i="4"/>
  <c r="F8" i="4"/>
  <c r="B17" i="4"/>
  <c r="B8" i="4" l="1"/>
  <c r="B3" i="4"/>
  <c r="H5" i="4"/>
  <c r="H7" i="4"/>
  <c r="H11" i="4"/>
  <c r="H13" i="4"/>
  <c r="H16" i="4"/>
  <c r="H17" i="4"/>
  <c r="H19" i="4"/>
  <c r="H22" i="4"/>
  <c r="H28" i="4"/>
  <c r="H30" i="4"/>
  <c r="H32" i="4"/>
  <c r="H4" i="4"/>
  <c r="H10" i="4"/>
  <c r="H23" i="4"/>
  <c r="H25" i="4"/>
  <c r="H27" i="4"/>
  <c r="H33" i="4"/>
  <c r="H35" i="4"/>
  <c r="J36" i="4" l="1"/>
  <c r="I33" i="4"/>
  <c r="J35" i="4"/>
  <c r="J32" i="4"/>
  <c r="I34" i="4"/>
  <c r="I32" i="4"/>
  <c r="I35" i="4"/>
  <c r="I36" i="4"/>
  <c r="J33" i="4"/>
  <c r="J34" i="4"/>
  <c r="I27" i="4"/>
  <c r="I31" i="4"/>
  <c r="J30" i="4"/>
  <c r="J28" i="4"/>
  <c r="J31" i="4"/>
  <c r="I28" i="4"/>
  <c r="I29" i="4"/>
  <c r="J27" i="4"/>
  <c r="I30" i="4"/>
  <c r="J29" i="4"/>
  <c r="I11" i="4"/>
  <c r="I13" i="4"/>
  <c r="J13" i="4"/>
  <c r="J10" i="4"/>
  <c r="I14" i="4"/>
  <c r="J14" i="4"/>
  <c r="I10" i="4"/>
  <c r="I15" i="4"/>
  <c r="J15" i="4"/>
  <c r="J11" i="4"/>
  <c r="I12" i="4"/>
  <c r="J12" i="4"/>
  <c r="I5" i="4"/>
  <c r="I7" i="4"/>
  <c r="J7" i="4"/>
  <c r="J4" i="4"/>
  <c r="I8" i="4"/>
  <c r="J8" i="4"/>
  <c r="I4" i="4"/>
  <c r="I9" i="4"/>
  <c r="J9" i="4"/>
  <c r="J5" i="4"/>
  <c r="I6" i="4"/>
  <c r="J6" i="4"/>
  <c r="I23" i="4"/>
  <c r="I24" i="4"/>
  <c r="J22" i="4"/>
  <c r="I25" i="4"/>
  <c r="J24" i="4"/>
  <c r="I22" i="4"/>
  <c r="I26" i="4"/>
  <c r="J25" i="4"/>
  <c r="J23" i="4"/>
  <c r="J26" i="4"/>
  <c r="I17" i="4"/>
  <c r="I19" i="4"/>
  <c r="J19" i="4"/>
  <c r="J16" i="4"/>
  <c r="I20" i="4"/>
  <c r="J20" i="4"/>
  <c r="I16" i="4"/>
  <c r="I21" i="4"/>
  <c r="J21" i="4"/>
  <c r="J17" i="4"/>
  <c r="I18" i="4"/>
  <c r="J18" i="4"/>
  <c r="B9" i="3"/>
  <c r="B7" i="3" l="1"/>
  <c r="B1" i="3"/>
</calcChain>
</file>

<file path=xl/sharedStrings.xml><?xml version="1.0" encoding="utf-8"?>
<sst xmlns="http://schemas.openxmlformats.org/spreadsheetml/2006/main" count="651" uniqueCount="35">
  <si>
    <t>WYŚWIETL HARMONOGRAM</t>
  </si>
  <si>
    <t>EDYTUJ HARMONOGRAM</t>
  </si>
  <si>
    <t>WYRÓŻNIJ W HARMONOGRAMIE:</t>
  </si>
  <si>
    <t>Przerwa</t>
  </si>
  <si>
    <t>Rok</t>
  </si>
  <si>
    <t>Miesiąc</t>
  </si>
  <si>
    <t>Dzień</t>
  </si>
  <si>
    <t>TYDZIEŃ W SKRÓCIE</t>
  </si>
  <si>
    <t>NOTATKI/LISTA ZADAŃ DO WYKONANIA</t>
  </si>
  <si>
    <t>c</t>
  </si>
  <si>
    <t xml:space="preserve"> </t>
  </si>
  <si>
    <t>Harmonogram zdarzeń</t>
  </si>
  <si>
    <t>DATA</t>
  </si>
  <si>
    <t>GODZINA</t>
  </si>
  <si>
    <t>OPIS</t>
  </si>
  <si>
    <t>WARTOĆ UNIKATOWA (OBLICZONA)</t>
  </si>
  <si>
    <t>przerwa</t>
  </si>
  <si>
    <t>klasa 1TPS specjalistyczne zajęcia zawodowe Edward Zając - sala 25;</t>
  </si>
  <si>
    <t>klasa 3A grupa 1 - specjalistyczne zajęcia zawodowe Tytus Cichocki;</t>
  </si>
  <si>
    <t xml:space="preserve">klasa TPS - grupa II, III - zajęcia język angielski zawodowy Aneta Kacprzyk - sala 4 </t>
  </si>
  <si>
    <t xml:space="preserve">klasa TPS - grupa III - zajęcia język angielski zawodowy Aneta Kacprzyk - sala 4 </t>
  </si>
  <si>
    <t>klasa 3TPS specjalistyczne zajęcia zawodowe Martyna Lemańska - sala 21;</t>
  </si>
  <si>
    <t>klasa 3A grupa 1 - specjalistyczne zajęcia zawodowe Tytus Cichocki; klasa 3TPS specjalistyczne zajęcia zawodowe Martyna Lemańska - sala 21;</t>
  </si>
  <si>
    <t xml:space="preserve">klasa 4TPS grupa 4 - specjalistyczne zajęcia zawodowe Tytus Cichocki;  klasa TPS - grupa II, III - zajęcia język angielski zawodowy Aneta Kacprzyk - sala 4 </t>
  </si>
  <si>
    <t xml:space="preserve">klasa 4TPS grupa 4 - specjalistyczne zajęcia zawodowe Tytus Cichocki; klasa TPS - grupa II, III - zajęcia język angielski zawodowy Aneta Kacprzyk - sala 4 </t>
  </si>
  <si>
    <t xml:space="preserve">klasa 2TPS - zajęcia język angielski zawodowy Renata Wilska Kucharska - sala 8 </t>
  </si>
  <si>
    <t xml:space="preserve">klasa TPS - grupa II - zajęcia język angielski zawodowy Aneta Kacprzyk - sala 4 </t>
  </si>
  <si>
    <t xml:space="preserve">klasa 1TPS specjalistyczne zajęcia zawodowe Edward Zając - sala 25; </t>
  </si>
  <si>
    <t>klasa 3TPS specjalistyczne zajęcia zawodowe Martyna Lemańska - sala WB;</t>
  </si>
  <si>
    <t>klasa 2TPS - zajęcia język angielski zawodowy Renata Wilska Kucharska - sala 8; klasa 3TPS specjalistyczne zajęcia zawodowe Martyna Lemańska - sala WB;</t>
  </si>
  <si>
    <t>klasa 4TPS grupa 4 - specjalistyczne zajęcia zawodowe Tytus Cichocki; klasa 3TPS specjalistyczne zajęcia zawodowe Martyna Lemańska - sala WB;</t>
  </si>
  <si>
    <t xml:space="preserve">klasa 3TPS specjalistyczne zajęcia zawodowe Martyna Lemańska - sala WB; klasa 2TPS - zajęcia język angielski zawodowy Renata Wilska Kucharska - sala 8 </t>
  </si>
  <si>
    <t>klasa 2TPS - zajęcia język angielski zawodowy Renata Wilska Kucharska - sala 8;</t>
  </si>
  <si>
    <t>klasa 3TPS specjalistyczne zajęcia zawodowe Martyna Lemańska - sala WB; klasa 2TPS - zajęcia język angielski zawodowy Renata Wilska Kucharska - sala 8</t>
  </si>
  <si>
    <t>klasa 1TPS specjalistyczne zajęcia zawodowe Edward Zając - sala 25; klasa 3A grupa 1 - specjalistyczne zajęcia zawodowe Tytus Cichocki;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</si>
</sst>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;;;"/>
    <numFmt numFmtId="165" formatCode="h:mm;@"/>
    <numFmt numFmtId="166" formatCode="[$-415]d\ mmmm\ yyyy;@"/>
  </numFmts>
  <fonts count="16" x14ac:knownFonts="1">
    <font>
      <sz val="9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2"/>
      <color theme="4"/>
      <name val="Arial"/>
      <family val="2"/>
      <scheme val="major"/>
    </font>
    <font>
      <sz val="11"/>
      <color theme="4"/>
      <name val="Segoe Print"/>
      <charset val="238"/>
    </font>
    <font>
      <sz val="11"/>
      <color theme="3"/>
      <name val="Webdings"/>
      <family val="1"/>
      <charset val="2"/>
    </font>
    <font>
      <sz val="9"/>
      <color theme="3"/>
      <name val="Calibri"/>
      <family val="2"/>
      <scheme val="minor"/>
    </font>
    <font>
      <sz val="10"/>
      <color theme="3"/>
      <name val="Calibri"/>
      <family val="2"/>
      <scheme val="minor"/>
    </font>
    <font>
      <sz val="11"/>
      <color theme="2" tint="0.59996337778862885"/>
      <name val="Calibri"/>
      <family val="2"/>
      <scheme val="minor"/>
    </font>
    <font>
      <b/>
      <sz val="26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8"/>
      <color theme="3"/>
      <name val="Arial"/>
      <family val="2"/>
      <scheme val="major"/>
    </font>
    <font>
      <b/>
      <sz val="90"/>
      <color theme="4"/>
      <name val="Arial"/>
      <family val="2"/>
      <scheme val="major"/>
    </font>
    <font>
      <b/>
      <sz val="16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34"/>
      <color theme="3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3"/>
        <bgColor auto="1"/>
      </patternFill>
    </fill>
    <fill>
      <patternFill patternType="solid">
        <fgColor theme="2" tint="0.59999389629810485"/>
        <bgColor indexed="64"/>
      </patternFill>
    </fill>
    <fill>
      <patternFill patternType="solid">
        <fgColor indexed="65"/>
        <bgColor theme="2" tint="0.59996337778862885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21">
    <border>
      <left/>
      <right/>
      <top/>
      <bottom/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/>
      <top style="thin">
        <color theme="3"/>
      </top>
      <bottom style="thin">
        <color theme="3"/>
      </bottom>
      <diagonal/>
    </border>
    <border>
      <left style="thin">
        <color theme="3"/>
      </left>
      <right/>
      <top style="thin">
        <color theme="3"/>
      </top>
      <bottom/>
      <diagonal/>
    </border>
    <border>
      <left/>
      <right style="thin">
        <color theme="3"/>
      </right>
      <top style="thin">
        <color theme="3"/>
      </top>
      <bottom/>
      <diagonal/>
    </border>
    <border>
      <left style="thin">
        <color theme="3"/>
      </left>
      <right/>
      <top/>
      <bottom/>
      <diagonal/>
    </border>
    <border>
      <left/>
      <right style="thin">
        <color theme="3"/>
      </right>
      <top/>
      <bottom/>
      <diagonal/>
    </border>
    <border>
      <left style="thin">
        <color theme="3"/>
      </left>
      <right/>
      <top/>
      <bottom style="thin">
        <color theme="3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/>
      <right/>
      <top style="thin">
        <color theme="3"/>
      </top>
      <bottom/>
      <diagonal/>
    </border>
    <border>
      <left style="thin">
        <color theme="3"/>
      </left>
      <right/>
      <top style="thin">
        <color theme="3"/>
      </top>
      <bottom style="hair">
        <color theme="0" tint="-0.34998626667073579"/>
      </bottom>
      <diagonal/>
    </border>
    <border>
      <left/>
      <right style="thin">
        <color theme="3"/>
      </right>
      <top style="thin">
        <color theme="3"/>
      </top>
      <bottom style="hair">
        <color theme="0" tint="-0.34998626667073579"/>
      </bottom>
      <diagonal/>
    </border>
    <border>
      <left style="thin">
        <color theme="3"/>
      </left>
      <right/>
      <top style="hair">
        <color theme="0" tint="-0.34998626667073579"/>
      </top>
      <bottom style="hair">
        <color theme="0" tint="-0.34998626667073579"/>
      </bottom>
      <diagonal/>
    </border>
    <border>
      <left/>
      <right style="thin">
        <color theme="3"/>
      </right>
      <top style="hair">
        <color theme="0" tint="-0.34998626667073579"/>
      </top>
      <bottom style="hair">
        <color theme="0" tint="-0.34998626667073579"/>
      </bottom>
      <diagonal/>
    </border>
    <border>
      <left/>
      <right style="thin">
        <color theme="3"/>
      </right>
      <top style="hair">
        <color theme="0" tint="-0.34998626667073579"/>
      </top>
      <bottom style="thin">
        <color theme="3"/>
      </bottom>
      <diagonal/>
    </border>
    <border>
      <left/>
      <right/>
      <top/>
      <bottom style="thin">
        <color theme="3"/>
      </bottom>
      <diagonal/>
    </border>
    <border>
      <left/>
      <right/>
      <top/>
      <bottom style="thick">
        <color theme="0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3"/>
      </left>
      <right/>
      <top/>
      <bottom style="thin">
        <color indexed="64"/>
      </bottom>
      <diagonal/>
    </border>
    <border>
      <left style="thin">
        <color theme="3"/>
      </left>
      <right/>
      <top style="hair">
        <color theme="0" tint="-0.34998626667073579"/>
      </top>
      <bottom/>
      <diagonal/>
    </border>
  </borders>
  <cellStyleXfs count="5">
    <xf numFmtId="0" fontId="0" fillId="0" borderId="0">
      <alignment vertical="center"/>
    </xf>
    <xf numFmtId="0" fontId="11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3" fillId="8" borderId="0" applyNumberFormat="0" applyAlignment="0" applyProtection="0"/>
    <xf numFmtId="0" fontId="2" fillId="8" borderId="0" applyNumberFormat="0" applyBorder="0" applyAlignment="0" applyProtection="0"/>
  </cellStyleXfs>
  <cellXfs count="55">
    <xf numFmtId="0" fontId="0" fillId="0" borderId="0" xfId="0">
      <alignment vertical="center"/>
    </xf>
    <xf numFmtId="0" fontId="2" fillId="3" borderId="2" xfId="0" applyFont="1" applyFill="1" applyBorder="1" applyAlignment="1" applyProtection="1">
      <alignment horizontal="left" vertical="center"/>
      <protection locked="0"/>
    </xf>
    <xf numFmtId="0" fontId="1" fillId="4" borderId="3" xfId="0" applyFont="1" applyFill="1" applyBorder="1" applyAlignment="1">
      <alignment horizontal="left" indent="1"/>
    </xf>
    <xf numFmtId="0" fontId="0" fillId="4" borderId="5" xfId="0" applyFill="1" applyBorder="1">
      <alignment vertical="center"/>
    </xf>
    <xf numFmtId="0" fontId="0" fillId="4" borderId="7" xfId="0" applyFill="1" applyBorder="1">
      <alignment vertical="center"/>
    </xf>
    <xf numFmtId="14" fontId="8" fillId="4" borderId="5" xfId="0" applyNumberFormat="1" applyFont="1" applyFill="1" applyBorder="1">
      <alignment vertical="center"/>
    </xf>
    <xf numFmtId="0" fontId="0" fillId="0" borderId="0" xfId="0" applyFont="1" applyFill="1" applyBorder="1" applyAlignment="1">
      <alignment horizontal="left" wrapText="1"/>
    </xf>
    <xf numFmtId="14" fontId="0" fillId="0" borderId="0" xfId="0" applyNumberFormat="1" applyFont="1" applyFill="1" applyBorder="1" applyAlignment="1">
      <alignment horizontal="left" vertical="center" indent="1"/>
    </xf>
    <xf numFmtId="0" fontId="0" fillId="0" borderId="0" xfId="0" applyFont="1" applyFill="1" applyBorder="1" applyAlignment="1">
      <alignment horizontal="left" vertical="center" indent="1"/>
    </xf>
    <xf numFmtId="0" fontId="0" fillId="0" borderId="0" xfId="0" applyFont="1" applyFill="1" applyBorder="1">
      <alignment vertical="center"/>
    </xf>
    <xf numFmtId="0" fontId="0" fillId="0" borderId="0" xfId="0" applyFill="1">
      <alignment vertical="center"/>
    </xf>
    <xf numFmtId="0" fontId="2" fillId="2" borderId="0" xfId="0" applyFont="1" applyFill="1" applyBorder="1" applyAlignment="1" applyProtection="1">
      <alignment vertical="center"/>
    </xf>
    <xf numFmtId="0" fontId="0" fillId="0" borderId="0" xfId="0" applyFont="1" applyFill="1" applyBorder="1" applyProtection="1">
      <alignment vertical="center"/>
    </xf>
    <xf numFmtId="0" fontId="13" fillId="8" borderId="0" xfId="3" applyAlignment="1">
      <alignment horizontal="left" vertical="center" indent="4"/>
    </xf>
    <xf numFmtId="0" fontId="14" fillId="0" borderId="0" xfId="0" applyFont="1" applyFill="1" applyBorder="1" applyAlignment="1">
      <alignment horizontal="left" vertical="center" wrapText="1" indent="5"/>
    </xf>
    <xf numFmtId="0" fontId="6" fillId="6" borderId="4" xfId="0" applyFont="1" applyFill="1" applyBorder="1" applyAlignment="1">
      <alignment horizontal="left" vertical="center"/>
    </xf>
    <xf numFmtId="0" fontId="6" fillId="6" borderId="6" xfId="0" applyFont="1" applyFill="1" applyBorder="1" applyAlignment="1">
      <alignment horizontal="left" vertical="center"/>
    </xf>
    <xf numFmtId="0" fontId="6" fillId="6" borderId="8" xfId="0" applyFont="1" applyFill="1" applyBorder="1" applyAlignment="1">
      <alignment horizontal="left" vertical="center"/>
    </xf>
    <xf numFmtId="165" fontId="0" fillId="0" borderId="0" xfId="0" applyNumberFormat="1" applyFont="1" applyFill="1" applyBorder="1" applyAlignment="1" applyProtection="1">
      <alignment horizontal="left" indent="1"/>
    </xf>
    <xf numFmtId="165" fontId="6" fillId="6" borderId="0" xfId="0" applyNumberFormat="1" applyFont="1" applyFill="1" applyBorder="1" applyAlignment="1">
      <alignment horizontal="left" vertical="center" indent="1"/>
    </xf>
    <xf numFmtId="165" fontId="0" fillId="0" borderId="0" xfId="0" applyNumberFormat="1" applyFont="1" applyFill="1" applyBorder="1" applyAlignment="1">
      <alignment horizontal="left" vertical="center" indent="1"/>
    </xf>
    <xf numFmtId="165" fontId="6" fillId="6" borderId="9" xfId="0" applyNumberFormat="1" applyFont="1" applyFill="1" applyBorder="1" applyAlignment="1">
      <alignment horizontal="left" vertical="center" indent="1"/>
    </xf>
    <xf numFmtId="165" fontId="6" fillId="6" borderId="15" xfId="0" applyNumberFormat="1" applyFont="1" applyFill="1" applyBorder="1" applyAlignment="1">
      <alignment horizontal="left" vertical="center" indent="1"/>
    </xf>
    <xf numFmtId="166" fontId="13" fillId="8" borderId="0" xfId="3" applyNumberFormat="1" applyAlignment="1" applyProtection="1">
      <alignment horizontal="left" vertical="center"/>
    </xf>
    <xf numFmtId="0" fontId="0" fillId="0" borderId="0" xfId="0" applyFill="1" applyAlignment="1">
      <alignment horizontal="left" vertical="center" indent="1"/>
    </xf>
    <xf numFmtId="14" fontId="0" fillId="0" borderId="0" xfId="0" applyNumberFormat="1" applyFill="1" applyAlignment="1">
      <alignment horizontal="left" indent="1"/>
    </xf>
    <xf numFmtId="165" fontId="0" fillId="0" borderId="0" xfId="0" applyNumberFormat="1" applyFill="1" applyAlignment="1">
      <alignment horizontal="left" indent="1"/>
    </xf>
    <xf numFmtId="0" fontId="7" fillId="6" borderId="1" xfId="0" applyFont="1" applyFill="1" applyBorder="1" applyAlignment="1" applyProtection="1">
      <alignment horizontal="left" vertical="center"/>
      <protection locked="0"/>
    </xf>
    <xf numFmtId="0" fontId="10" fillId="0" borderId="0" xfId="0" applyFont="1" applyAlignment="1" applyProtection="1">
      <alignment horizontal="left" indent="3"/>
      <protection locked="0"/>
    </xf>
    <xf numFmtId="0" fontId="0" fillId="0" borderId="0" xfId="0" applyProtection="1">
      <alignment vertical="center"/>
      <protection locked="0"/>
    </xf>
    <xf numFmtId="0" fontId="0" fillId="0" borderId="0" xfId="0" applyAlignment="1" applyProtection="1">
      <alignment horizontal="left" vertical="center" indent="2"/>
      <protection locked="0"/>
    </xf>
    <xf numFmtId="164" fontId="0" fillId="0" borderId="0" xfId="0" applyNumberFormat="1" applyProtection="1">
      <alignment vertical="center"/>
      <protection locked="0"/>
    </xf>
    <xf numFmtId="0" fontId="3" fillId="4" borderId="5" xfId="0" applyFont="1" applyFill="1" applyBorder="1" applyAlignment="1">
      <alignment horizontal="left" vertical="center" indent="1"/>
    </xf>
    <xf numFmtId="0" fontId="13" fillId="8" borderId="0" xfId="3" applyAlignment="1" applyProtection="1">
      <alignment horizontal="left" vertical="center" indent="10"/>
      <protection locked="0"/>
    </xf>
    <xf numFmtId="0" fontId="5" fillId="5" borderId="10" xfId="0" applyFont="1" applyFill="1" applyBorder="1" applyAlignment="1" applyProtection="1">
      <alignment horizontal="right" vertical="center" wrapText="1"/>
      <protection locked="0"/>
    </xf>
    <xf numFmtId="0" fontId="5" fillId="5" borderId="12" xfId="0" applyFont="1" applyFill="1" applyBorder="1" applyAlignment="1" applyProtection="1">
      <alignment horizontal="right" vertical="center" wrapText="1"/>
      <protection locked="0"/>
    </xf>
    <xf numFmtId="0" fontId="13" fillId="8" borderId="0" xfId="3" applyAlignment="1" applyProtection="1">
      <alignment horizontal="left" vertical="center" indent="6"/>
      <protection locked="0"/>
    </xf>
    <xf numFmtId="0" fontId="4" fillId="5" borderId="13" xfId="0" applyFont="1" applyFill="1" applyBorder="1" applyAlignment="1" applyProtection="1">
      <alignment horizontal="center" vertical="center" wrapText="1"/>
      <protection locked="0"/>
    </xf>
    <xf numFmtId="0" fontId="4" fillId="5" borderId="14" xfId="0" applyFont="1" applyFill="1" applyBorder="1" applyAlignment="1" applyProtection="1">
      <alignment horizontal="center" vertical="center" wrapText="1"/>
      <protection locked="0"/>
    </xf>
    <xf numFmtId="0" fontId="4" fillId="5" borderId="11" xfId="0" applyFont="1" applyFill="1" applyBorder="1" applyAlignment="1" applyProtection="1">
      <alignment horizontal="center" vertical="center" wrapText="1"/>
      <protection locked="0"/>
    </xf>
    <xf numFmtId="0" fontId="5" fillId="5" borderId="20" xfId="0" applyFont="1" applyFill="1" applyBorder="1" applyAlignment="1" applyProtection="1">
      <alignment horizontal="right" vertical="center" wrapText="1"/>
      <protection locked="0"/>
    </xf>
    <xf numFmtId="0" fontId="5" fillId="5" borderId="5" xfId="0" applyFont="1" applyFill="1" applyBorder="1" applyAlignment="1" applyProtection="1">
      <alignment horizontal="right" vertical="center" wrapText="1"/>
      <protection locked="0"/>
    </xf>
    <xf numFmtId="0" fontId="5" fillId="5" borderId="19" xfId="0" applyFont="1" applyFill="1" applyBorder="1" applyAlignment="1" applyProtection="1">
      <alignment horizontal="right" vertical="center" wrapText="1"/>
      <protection locked="0"/>
    </xf>
    <xf numFmtId="0" fontId="10" fillId="7" borderId="17" xfId="0" applyFont="1" applyFill="1" applyBorder="1" applyAlignment="1">
      <alignment horizontal="left" vertical="center" indent="1"/>
    </xf>
    <xf numFmtId="0" fontId="10" fillId="7" borderId="18" xfId="0" applyFont="1" applyFill="1" applyBorder="1" applyAlignment="1">
      <alignment horizontal="left" vertical="center" indent="1"/>
    </xf>
    <xf numFmtId="0" fontId="12" fillId="0" borderId="0" xfId="0" applyFont="1" applyAlignment="1">
      <alignment horizontal="center" vertical="center"/>
    </xf>
    <xf numFmtId="0" fontId="2" fillId="8" borderId="0" xfId="4" applyAlignment="1" applyProtection="1">
      <alignment horizontal="left" vertical="center" indent="5"/>
      <protection locked="0"/>
    </xf>
    <xf numFmtId="0" fontId="15" fillId="0" borderId="0" xfId="2" applyAlignment="1">
      <alignment horizontal="center" vertical="top"/>
    </xf>
    <xf numFmtId="0" fontId="2" fillId="8" borderId="17" xfId="4" applyBorder="1" applyAlignment="1">
      <alignment horizontal="left" vertical="center" indent="1"/>
    </xf>
    <xf numFmtId="0" fontId="2" fillId="8" borderId="18" xfId="4" applyBorder="1" applyAlignment="1">
      <alignment horizontal="left" vertical="center" indent="1"/>
    </xf>
    <xf numFmtId="0" fontId="11" fillId="0" borderId="0" xfId="1" applyFill="1" applyAlignment="1">
      <alignment horizontal="left" vertical="center"/>
    </xf>
    <xf numFmtId="0" fontId="12" fillId="2" borderId="0" xfId="0" applyFont="1" applyFill="1" applyBorder="1" applyAlignment="1" applyProtection="1">
      <alignment horizontal="center" vertical="center"/>
    </xf>
    <xf numFmtId="0" fontId="9" fillId="2" borderId="0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16" xfId="0" applyFont="1" applyFill="1" applyBorder="1" applyAlignment="1" applyProtection="1">
      <alignment horizontal="center" vertical="center"/>
    </xf>
  </cellXfs>
  <cellStyles count="5">
    <cellStyle name="Nagłówek 1" xfId="2" builtinId="16" customBuiltin="1"/>
    <cellStyle name="Nagłówek 2" xfId="3" builtinId="17" customBuiltin="1"/>
    <cellStyle name="Nagłówek 3" xfId="4" builtinId="18" customBuiltin="1"/>
    <cellStyle name="Normalny" xfId="0" builtinId="0" customBuiltin="1"/>
    <cellStyle name="Tytuł" xfId="1" builtinId="15" customBuiltin="1"/>
  </cellStyles>
  <dxfs count="20">
    <dxf>
      <font>
        <color theme="4"/>
      </font>
      <fill>
        <patternFill>
          <bgColor theme="5" tint="0.79998168889431442"/>
        </patternFill>
      </fill>
    </dxf>
    <dxf>
      <numFmt numFmtId="165" formatCode="h:mm;@"/>
    </dxf>
    <dxf>
      <numFmt numFmtId="165" formatCode="h:mm;@"/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165" formatCode="h:mm;@"/>
      <fill>
        <patternFill patternType="none">
          <bgColor auto="1"/>
        </patternFill>
      </fill>
    </dxf>
    <dxf>
      <numFmt numFmtId="19" formatCode="yyyy/mm/dd"/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gray125">
          <fgColor theme="2" tint="0.59996337778862885"/>
          <bgColor auto="1"/>
        </patternFill>
      </fill>
      <border diagonalUp="0" diagonalDown="0" outline="0">
        <left/>
        <right/>
        <top/>
        <bottom/>
      </border>
      <protection locked="0" hidden="0"/>
    </dxf>
    <dxf>
      <numFmt numFmtId="165" formatCode="h:mm;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gray125">
          <fgColor theme="2" tint="0.59996337778862885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0" hidden="0"/>
    </dxf>
    <dxf>
      <fill>
        <patternFill>
          <bgColor theme="4" tint="0.79998168889431442"/>
        </patternFill>
      </fill>
    </dxf>
    <dxf>
      <font>
        <b/>
        <i val="0"/>
      </font>
      <fill>
        <patternFill patternType="solid">
          <fgColor auto="1"/>
          <bgColor theme="0"/>
        </patternFill>
      </fill>
      <border>
        <horizontal/>
      </border>
    </dxf>
    <dxf>
      <font>
        <b/>
        <i val="0"/>
        <color theme="0"/>
      </font>
      <fill>
        <patternFill patternType="solid">
          <fgColor theme="4"/>
          <bgColor theme="3"/>
        </patternFill>
      </fill>
      <border diagonalUp="0" diagonalDown="0">
        <left/>
        <right/>
        <top/>
        <bottom/>
        <vertical/>
        <horizontal/>
      </border>
    </dxf>
    <dxf>
      <font>
        <b/>
        <i val="0"/>
        <color theme="3"/>
      </font>
      <fill>
        <patternFill>
          <bgColor theme="0"/>
        </patternFill>
      </fill>
      <border diagonalUp="0" diagonalDown="0">
        <left style="thin">
          <color theme="3"/>
        </left>
        <right style="thin">
          <color theme="3"/>
        </right>
        <top/>
        <bottom style="thin">
          <color theme="3"/>
        </bottom>
        <vertical style="thin">
          <color theme="3"/>
        </vertical>
        <horizontal/>
      </border>
    </dxf>
    <dxf>
      <fill>
        <patternFill>
          <bgColor theme="4" tint="0.79998168889431442"/>
        </patternFill>
      </fill>
    </dxf>
    <dxf>
      <font>
        <b val="0"/>
        <i val="0"/>
        <color theme="3"/>
      </font>
      <fill>
        <patternFill>
          <bgColor theme="0"/>
        </pattern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 style="thin">
          <color theme="3"/>
        </vertical>
        <horizontal style="thin">
          <color theme="3"/>
        </horizontal>
      </border>
    </dxf>
    <dxf>
      <font>
        <b/>
        <i val="0"/>
        <color theme="0"/>
      </font>
      <fill>
        <patternFill patternType="solid">
          <fgColor theme="4"/>
          <bgColor theme="4"/>
        </pattern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 style="thin">
          <color theme="3"/>
        </vertical>
        <horizontal style="thin">
          <color theme="3"/>
        </horizontal>
      </border>
    </dxf>
    <dxf>
      <font>
        <b val="0"/>
        <i val="0"/>
        <color theme="3"/>
      </font>
      <fill>
        <patternFill patternType="none">
          <bgColor auto="1"/>
        </pattern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 style="thin">
          <color theme="3"/>
        </vertical>
        <horizontal style="thin">
          <color theme="3"/>
        </horizontal>
      </border>
    </dxf>
  </dxfs>
  <tableStyles count="2" defaultTableStyle="TableStyleMedium2" defaultPivotStyle="PivotStyleLight16">
    <tableStyle name="Plan dnia" pivot="0" count="4">
      <tableStyleElement type="wholeTable" dxfId="19"/>
      <tableStyleElement type="headerRow" dxfId="18"/>
      <tableStyleElement type="firstRowStripe" dxfId="17"/>
      <tableStyleElement type="secondRowStripe" dxfId="16"/>
    </tableStyle>
    <tableStyle name="Przedziały czasu" pivot="0" count="4">
      <tableStyleElement type="wholeTable" dxfId="15"/>
      <tableStyleElement type="headerRow" dxfId="14"/>
      <tableStyleElement type="firstRowStripe" dxfId="13"/>
      <tableStyleElement type="secondRowStripe" dxfId="12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Spin" dx="16" fmlaLink="$B$15" max="3000" min="1904" page="10" val="2017"/>
</file>

<file path=xl/ctrlProps/ctrlProp2.xml><?xml version="1.0" encoding="utf-8"?>
<formControlPr xmlns="http://schemas.microsoft.com/office/spreadsheetml/2009/9/main" objectType="Spin" dx="16" fmlaLink="$B$18" max="12" min="1" page="10" val="5"/>
</file>

<file path=xl/ctrlProps/ctrlProp3.xml><?xml version="1.0" encoding="utf-8"?>
<formControlPr xmlns="http://schemas.microsoft.com/office/spreadsheetml/2009/9/main" objectType="Spin" dx="16" fmlaLink="$B$19" max="31" min="1" page="10" val="14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#'Przedzia&#322;y czasu'!A1"/><Relationship Id="rId1" Type="http://schemas.openxmlformats.org/officeDocument/2006/relationships/hyperlink" Target="#'Harmonogram zdarze&#324;'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hyperlink" Target="#'Przedzia&#322;y czasu'!A1"/><Relationship Id="rId1" Type="http://schemas.openxmlformats.org/officeDocument/2006/relationships/hyperlink" Target="#'Plan dnia'!A1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7620</xdr:colOff>
          <xdr:row>13</xdr:row>
          <xdr:rowOff>182880</xdr:rowOff>
        </xdr:from>
        <xdr:to>
          <xdr:col>2</xdr:col>
          <xdr:colOff>114300</xdr:colOff>
          <xdr:row>15</xdr:row>
          <xdr:rowOff>7620</xdr:rowOff>
        </xdr:to>
        <xdr:sp macro="" textlink="">
          <xdr:nvSpPr>
            <xdr:cNvPr id="4103" name="Pokrętło roku" descr="Year Spinner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7620</xdr:colOff>
          <xdr:row>16</xdr:row>
          <xdr:rowOff>0</xdr:rowOff>
        </xdr:from>
        <xdr:to>
          <xdr:col>2</xdr:col>
          <xdr:colOff>114300</xdr:colOff>
          <xdr:row>17</xdr:row>
          <xdr:rowOff>22860</xdr:rowOff>
        </xdr:to>
        <xdr:sp macro="" textlink="">
          <xdr:nvSpPr>
            <xdr:cNvPr id="4104" name="Pokrętło miesiąca" descr="Month Spinner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7620</xdr:colOff>
          <xdr:row>18</xdr:row>
          <xdr:rowOff>0</xdr:rowOff>
        </xdr:from>
        <xdr:to>
          <xdr:col>2</xdr:col>
          <xdr:colOff>114300</xdr:colOff>
          <xdr:row>19</xdr:row>
          <xdr:rowOff>22860</xdr:rowOff>
        </xdr:to>
        <xdr:sp macro="" textlink="">
          <xdr:nvSpPr>
            <xdr:cNvPr id="4105" name="Pokrętło dnia" descr="Day Spinner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 fPrintsWithSheet="0"/>
      </xdr:twoCellAnchor>
    </mc:Choice>
    <mc:Fallback/>
  </mc:AlternateContent>
  <xdr:twoCellAnchor>
    <xdr:from>
      <xdr:col>1</xdr:col>
      <xdr:colOff>1429</xdr:colOff>
      <xdr:row>11</xdr:row>
      <xdr:rowOff>129813</xdr:rowOff>
    </xdr:from>
    <xdr:to>
      <xdr:col>1</xdr:col>
      <xdr:colOff>295513</xdr:colOff>
      <xdr:row>13</xdr:row>
      <xdr:rowOff>17318</xdr:rowOff>
    </xdr:to>
    <xdr:grpSp>
      <xdr:nvGrpSpPr>
        <xdr:cNvPr id="107" name="Ikona wyświetlania harmonogramu" descr="„”" title="Ikona wyświetlania harmonogramu"/>
        <xdr:cNvGrpSpPr>
          <a:grpSpLocks noChangeAspect="1"/>
        </xdr:cNvGrpSpPr>
      </xdr:nvGrpSpPr>
      <xdr:grpSpPr bwMode="auto">
        <a:xfrm>
          <a:off x="283369" y="2271033"/>
          <a:ext cx="294084" cy="268505"/>
          <a:chOff x="61" y="204"/>
          <a:chExt cx="31" cy="120"/>
        </a:xfrm>
      </xdr:grpSpPr>
      <xdr:sp macro="" textlink="">
        <xdr:nvSpPr>
          <xdr:cNvPr id="108" name="Prostokąt 9"/>
          <xdr:cNvSpPr>
            <a:spLocks noChangeArrowheads="1"/>
          </xdr:cNvSpPr>
        </xdr:nvSpPr>
        <xdr:spPr bwMode="auto">
          <a:xfrm>
            <a:off x="61" y="204"/>
            <a:ext cx="31" cy="120"/>
          </a:xfrm>
          <a:prstGeom prst="rect">
            <a:avLst/>
          </a:prstGeom>
          <a:noFill/>
          <a:ln w="0">
            <a:noFill/>
            <a:prstDash val="solid"/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09" name="Prostokąt 10"/>
          <xdr:cNvSpPr>
            <a:spLocks noChangeArrowheads="1"/>
          </xdr:cNvSpPr>
        </xdr:nvSpPr>
        <xdr:spPr bwMode="auto">
          <a:xfrm>
            <a:off x="62" y="209"/>
            <a:ext cx="27" cy="115"/>
          </a:xfrm>
          <a:prstGeom prst="rect">
            <a:avLst/>
          </a:prstGeom>
          <a:solidFill>
            <a:srgbClr val="FFFFFF"/>
          </a:solidFill>
          <a:ln w="0">
            <a:noFill/>
            <a:prstDash val="solid"/>
            <a:miter lim="800000"/>
            <a:headEnd/>
            <a:tailEnd/>
          </a:ln>
        </xdr:spPr>
      </xdr:sp>
      <xdr:sp macro="" textlink="">
        <xdr:nvSpPr>
          <xdr:cNvPr id="110" name="Dowolny kształt 11"/>
          <xdr:cNvSpPr>
            <a:spLocks noEditPoints="1"/>
          </xdr:cNvSpPr>
        </xdr:nvSpPr>
        <xdr:spPr bwMode="auto">
          <a:xfrm>
            <a:off x="61" y="204"/>
            <a:ext cx="30" cy="120"/>
          </a:xfrm>
          <a:custGeom>
            <a:avLst/>
            <a:gdLst>
              <a:gd name="T0" fmla="*/ 1905 w 3196"/>
              <a:gd name="T1" fmla="*/ 2607 h 3151"/>
              <a:gd name="T2" fmla="*/ 1771 w 3196"/>
              <a:gd name="T3" fmla="*/ 2607 h 3151"/>
              <a:gd name="T4" fmla="*/ 1308 w 3196"/>
              <a:gd name="T5" fmla="*/ 2280 h 3151"/>
              <a:gd name="T6" fmla="*/ 517 w 3196"/>
              <a:gd name="T7" fmla="*/ 2280 h 3151"/>
              <a:gd name="T8" fmla="*/ 517 w 3196"/>
              <a:gd name="T9" fmla="*/ 2280 h 3151"/>
              <a:gd name="T10" fmla="*/ 2368 w 3196"/>
              <a:gd name="T11" fmla="*/ 2170 h 3151"/>
              <a:gd name="T12" fmla="*/ 2233 w 3196"/>
              <a:gd name="T13" fmla="*/ 2170 h 3151"/>
              <a:gd name="T14" fmla="*/ 1771 w 3196"/>
              <a:gd name="T15" fmla="*/ 1843 h 3151"/>
              <a:gd name="T16" fmla="*/ 979 w 3196"/>
              <a:gd name="T17" fmla="*/ 1843 h 3151"/>
              <a:gd name="T18" fmla="*/ 979 w 3196"/>
              <a:gd name="T19" fmla="*/ 1843 h 3151"/>
              <a:gd name="T20" fmla="*/ 517 w 3196"/>
              <a:gd name="T21" fmla="*/ 2170 h 3151"/>
              <a:gd name="T22" fmla="*/ 2696 w 3196"/>
              <a:gd name="T23" fmla="*/ 1733 h 3151"/>
              <a:gd name="T24" fmla="*/ 2233 w 3196"/>
              <a:gd name="T25" fmla="*/ 1405 h 3151"/>
              <a:gd name="T26" fmla="*/ 1442 w 3196"/>
              <a:gd name="T27" fmla="*/ 1405 h 3151"/>
              <a:gd name="T28" fmla="*/ 1442 w 3196"/>
              <a:gd name="T29" fmla="*/ 1405 h 3151"/>
              <a:gd name="T30" fmla="*/ 979 w 3196"/>
              <a:gd name="T31" fmla="*/ 1733 h 3151"/>
              <a:gd name="T32" fmla="*/ 2904 w 3196"/>
              <a:gd name="T33" fmla="*/ 2860 h 3151"/>
              <a:gd name="T34" fmla="*/ 609 w 3196"/>
              <a:gd name="T35" fmla="*/ 253 h 3151"/>
              <a:gd name="T36" fmla="*/ 542 w 3196"/>
              <a:gd name="T37" fmla="*/ 487 h 3151"/>
              <a:gd name="T38" fmla="*/ 520 w 3196"/>
              <a:gd name="T39" fmla="*/ 641 h 3151"/>
              <a:gd name="T40" fmla="*/ 584 w 3196"/>
              <a:gd name="T41" fmla="*/ 779 h 3151"/>
              <a:gd name="T42" fmla="*/ 712 w 3196"/>
              <a:gd name="T43" fmla="*/ 862 h 3151"/>
              <a:gd name="T44" fmla="*/ 870 w 3196"/>
              <a:gd name="T45" fmla="*/ 862 h 3151"/>
              <a:gd name="T46" fmla="*/ 996 w 3196"/>
              <a:gd name="T47" fmla="*/ 779 h 3151"/>
              <a:gd name="T48" fmla="*/ 1061 w 3196"/>
              <a:gd name="T49" fmla="*/ 641 h 3151"/>
              <a:gd name="T50" fmla="*/ 1039 w 3196"/>
              <a:gd name="T51" fmla="*/ 487 h 3151"/>
              <a:gd name="T52" fmla="*/ 971 w 3196"/>
              <a:gd name="T53" fmla="*/ 253 h 3151"/>
              <a:gd name="T54" fmla="*/ 2200 w 3196"/>
              <a:gd name="T55" fmla="*/ 453 h 3151"/>
              <a:gd name="T56" fmla="*/ 2157 w 3196"/>
              <a:gd name="T57" fmla="*/ 601 h 3151"/>
              <a:gd name="T58" fmla="*/ 2201 w 3196"/>
              <a:gd name="T59" fmla="*/ 749 h 3151"/>
              <a:gd name="T60" fmla="*/ 2315 w 3196"/>
              <a:gd name="T61" fmla="*/ 848 h 3151"/>
              <a:gd name="T62" fmla="*/ 2470 w 3196"/>
              <a:gd name="T63" fmla="*/ 870 h 3151"/>
              <a:gd name="T64" fmla="*/ 2610 w 3196"/>
              <a:gd name="T65" fmla="*/ 806 h 3151"/>
              <a:gd name="T66" fmla="*/ 2693 w 3196"/>
              <a:gd name="T67" fmla="*/ 680 h 3151"/>
              <a:gd name="T68" fmla="*/ 2693 w 3196"/>
              <a:gd name="T69" fmla="*/ 523 h 3151"/>
              <a:gd name="T70" fmla="*/ 2611 w 3196"/>
              <a:gd name="T71" fmla="*/ 397 h 3151"/>
              <a:gd name="T72" fmla="*/ 0 w 3196"/>
              <a:gd name="T73" fmla="*/ 3151 h 3151"/>
              <a:gd name="T74" fmla="*/ 2483 w 3196"/>
              <a:gd name="T75" fmla="*/ 11 h 3151"/>
              <a:gd name="T76" fmla="*/ 2556 w 3196"/>
              <a:gd name="T77" fmla="*/ 83 h 3151"/>
              <a:gd name="T78" fmla="*/ 2564 w 3196"/>
              <a:gd name="T79" fmla="*/ 652 h 3151"/>
              <a:gd name="T80" fmla="*/ 2507 w 3196"/>
              <a:gd name="T81" fmla="*/ 736 h 3151"/>
              <a:gd name="T82" fmla="*/ 2403 w 3196"/>
              <a:gd name="T83" fmla="*/ 757 h 3151"/>
              <a:gd name="T84" fmla="*/ 2318 w 3196"/>
              <a:gd name="T85" fmla="*/ 700 h 3151"/>
              <a:gd name="T86" fmla="*/ 2294 w 3196"/>
              <a:gd name="T87" fmla="*/ 135 h 3151"/>
              <a:gd name="T88" fmla="*/ 2334 w 3196"/>
              <a:gd name="T89" fmla="*/ 40 h 3151"/>
              <a:gd name="T90" fmla="*/ 2430 w 3196"/>
              <a:gd name="T91" fmla="*/ 0 h 3151"/>
              <a:gd name="T92" fmla="*/ 867 w 3196"/>
              <a:gd name="T93" fmla="*/ 23 h 3151"/>
              <a:gd name="T94" fmla="*/ 924 w 3196"/>
              <a:gd name="T95" fmla="*/ 108 h 3151"/>
              <a:gd name="T96" fmla="*/ 916 w 3196"/>
              <a:gd name="T97" fmla="*/ 677 h 3151"/>
              <a:gd name="T98" fmla="*/ 844 w 3196"/>
              <a:gd name="T99" fmla="*/ 749 h 3151"/>
              <a:gd name="T100" fmla="*/ 737 w 3196"/>
              <a:gd name="T101" fmla="*/ 749 h 3151"/>
              <a:gd name="T102" fmla="*/ 665 w 3196"/>
              <a:gd name="T103" fmla="*/ 677 h 3151"/>
              <a:gd name="T104" fmla="*/ 657 w 3196"/>
              <a:gd name="T105" fmla="*/ 108 h 3151"/>
              <a:gd name="T106" fmla="*/ 714 w 3196"/>
              <a:gd name="T107" fmla="*/ 23 h 315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  <a:cxn ang="0">
                <a:pos x="T102" y="T103"/>
              </a:cxn>
              <a:cxn ang="0">
                <a:pos x="T104" y="T105"/>
              </a:cxn>
              <a:cxn ang="0">
                <a:pos x="T106" y="T107"/>
              </a:cxn>
            </a:cxnLst>
            <a:rect l="0" t="0" r="r" b="b"/>
            <a:pathLst>
              <a:path w="3196" h="3151">
                <a:moveTo>
                  <a:pt x="1905" y="2280"/>
                </a:moveTo>
                <a:lnTo>
                  <a:pt x="2233" y="2280"/>
                </a:lnTo>
                <a:lnTo>
                  <a:pt x="2233" y="2607"/>
                </a:lnTo>
                <a:lnTo>
                  <a:pt x="1905" y="2607"/>
                </a:lnTo>
                <a:lnTo>
                  <a:pt x="1905" y="2280"/>
                </a:lnTo>
                <a:close/>
                <a:moveTo>
                  <a:pt x="1442" y="2280"/>
                </a:moveTo>
                <a:lnTo>
                  <a:pt x="1771" y="2280"/>
                </a:lnTo>
                <a:lnTo>
                  <a:pt x="1771" y="2607"/>
                </a:lnTo>
                <a:lnTo>
                  <a:pt x="1442" y="2607"/>
                </a:lnTo>
                <a:lnTo>
                  <a:pt x="1442" y="2280"/>
                </a:lnTo>
                <a:close/>
                <a:moveTo>
                  <a:pt x="979" y="2280"/>
                </a:moveTo>
                <a:lnTo>
                  <a:pt x="1308" y="2280"/>
                </a:lnTo>
                <a:lnTo>
                  <a:pt x="1308" y="2607"/>
                </a:lnTo>
                <a:lnTo>
                  <a:pt x="979" y="2607"/>
                </a:lnTo>
                <a:lnTo>
                  <a:pt x="979" y="2280"/>
                </a:lnTo>
                <a:close/>
                <a:moveTo>
                  <a:pt x="517" y="2280"/>
                </a:moveTo>
                <a:lnTo>
                  <a:pt x="846" y="2280"/>
                </a:lnTo>
                <a:lnTo>
                  <a:pt x="846" y="2607"/>
                </a:lnTo>
                <a:lnTo>
                  <a:pt x="517" y="2607"/>
                </a:lnTo>
                <a:lnTo>
                  <a:pt x="517" y="2280"/>
                </a:lnTo>
                <a:close/>
                <a:moveTo>
                  <a:pt x="2368" y="1843"/>
                </a:moveTo>
                <a:lnTo>
                  <a:pt x="2696" y="1843"/>
                </a:lnTo>
                <a:lnTo>
                  <a:pt x="2696" y="2170"/>
                </a:lnTo>
                <a:lnTo>
                  <a:pt x="2368" y="2170"/>
                </a:lnTo>
                <a:lnTo>
                  <a:pt x="2368" y="1843"/>
                </a:lnTo>
                <a:close/>
                <a:moveTo>
                  <a:pt x="1905" y="1843"/>
                </a:moveTo>
                <a:lnTo>
                  <a:pt x="2233" y="1843"/>
                </a:lnTo>
                <a:lnTo>
                  <a:pt x="2233" y="2170"/>
                </a:lnTo>
                <a:lnTo>
                  <a:pt x="1905" y="2170"/>
                </a:lnTo>
                <a:lnTo>
                  <a:pt x="1905" y="1843"/>
                </a:lnTo>
                <a:close/>
                <a:moveTo>
                  <a:pt x="1442" y="1843"/>
                </a:moveTo>
                <a:lnTo>
                  <a:pt x="1771" y="1843"/>
                </a:lnTo>
                <a:lnTo>
                  <a:pt x="1771" y="2170"/>
                </a:lnTo>
                <a:lnTo>
                  <a:pt x="1442" y="2170"/>
                </a:lnTo>
                <a:lnTo>
                  <a:pt x="1442" y="1843"/>
                </a:lnTo>
                <a:close/>
                <a:moveTo>
                  <a:pt x="979" y="1843"/>
                </a:moveTo>
                <a:lnTo>
                  <a:pt x="1308" y="1843"/>
                </a:lnTo>
                <a:lnTo>
                  <a:pt x="1308" y="2170"/>
                </a:lnTo>
                <a:lnTo>
                  <a:pt x="979" y="2170"/>
                </a:lnTo>
                <a:lnTo>
                  <a:pt x="979" y="1843"/>
                </a:lnTo>
                <a:close/>
                <a:moveTo>
                  <a:pt x="517" y="1843"/>
                </a:moveTo>
                <a:lnTo>
                  <a:pt x="846" y="1843"/>
                </a:lnTo>
                <a:lnTo>
                  <a:pt x="846" y="2170"/>
                </a:lnTo>
                <a:lnTo>
                  <a:pt x="517" y="2170"/>
                </a:lnTo>
                <a:lnTo>
                  <a:pt x="517" y="1843"/>
                </a:lnTo>
                <a:close/>
                <a:moveTo>
                  <a:pt x="2368" y="1405"/>
                </a:moveTo>
                <a:lnTo>
                  <a:pt x="2696" y="1405"/>
                </a:lnTo>
                <a:lnTo>
                  <a:pt x="2696" y="1733"/>
                </a:lnTo>
                <a:lnTo>
                  <a:pt x="2368" y="1733"/>
                </a:lnTo>
                <a:lnTo>
                  <a:pt x="2368" y="1405"/>
                </a:lnTo>
                <a:close/>
                <a:moveTo>
                  <a:pt x="1905" y="1405"/>
                </a:moveTo>
                <a:lnTo>
                  <a:pt x="2233" y="1405"/>
                </a:lnTo>
                <a:lnTo>
                  <a:pt x="2233" y="1733"/>
                </a:lnTo>
                <a:lnTo>
                  <a:pt x="1905" y="1733"/>
                </a:lnTo>
                <a:lnTo>
                  <a:pt x="1905" y="1405"/>
                </a:lnTo>
                <a:close/>
                <a:moveTo>
                  <a:pt x="1442" y="1405"/>
                </a:moveTo>
                <a:lnTo>
                  <a:pt x="1771" y="1405"/>
                </a:lnTo>
                <a:lnTo>
                  <a:pt x="1771" y="1733"/>
                </a:lnTo>
                <a:lnTo>
                  <a:pt x="1442" y="1733"/>
                </a:lnTo>
                <a:lnTo>
                  <a:pt x="1442" y="1405"/>
                </a:lnTo>
                <a:close/>
                <a:moveTo>
                  <a:pt x="979" y="1405"/>
                </a:moveTo>
                <a:lnTo>
                  <a:pt x="1308" y="1405"/>
                </a:lnTo>
                <a:lnTo>
                  <a:pt x="1308" y="1733"/>
                </a:lnTo>
                <a:lnTo>
                  <a:pt x="979" y="1733"/>
                </a:lnTo>
                <a:lnTo>
                  <a:pt x="979" y="1405"/>
                </a:lnTo>
                <a:close/>
                <a:moveTo>
                  <a:pt x="292" y="1050"/>
                </a:moveTo>
                <a:lnTo>
                  <a:pt x="292" y="2860"/>
                </a:lnTo>
                <a:lnTo>
                  <a:pt x="2904" y="2860"/>
                </a:lnTo>
                <a:lnTo>
                  <a:pt x="2904" y="1050"/>
                </a:lnTo>
                <a:lnTo>
                  <a:pt x="292" y="1050"/>
                </a:lnTo>
                <a:close/>
                <a:moveTo>
                  <a:pt x="0" y="253"/>
                </a:moveTo>
                <a:lnTo>
                  <a:pt x="609" y="253"/>
                </a:lnTo>
                <a:lnTo>
                  <a:pt x="609" y="397"/>
                </a:lnTo>
                <a:lnTo>
                  <a:pt x="583" y="423"/>
                </a:lnTo>
                <a:lnTo>
                  <a:pt x="560" y="453"/>
                </a:lnTo>
                <a:lnTo>
                  <a:pt x="542" y="487"/>
                </a:lnTo>
                <a:lnTo>
                  <a:pt x="528" y="523"/>
                </a:lnTo>
                <a:lnTo>
                  <a:pt x="520" y="561"/>
                </a:lnTo>
                <a:lnTo>
                  <a:pt x="517" y="601"/>
                </a:lnTo>
                <a:lnTo>
                  <a:pt x="520" y="641"/>
                </a:lnTo>
                <a:lnTo>
                  <a:pt x="529" y="680"/>
                </a:lnTo>
                <a:lnTo>
                  <a:pt x="542" y="716"/>
                </a:lnTo>
                <a:lnTo>
                  <a:pt x="561" y="749"/>
                </a:lnTo>
                <a:lnTo>
                  <a:pt x="584" y="779"/>
                </a:lnTo>
                <a:lnTo>
                  <a:pt x="611" y="806"/>
                </a:lnTo>
                <a:lnTo>
                  <a:pt x="641" y="829"/>
                </a:lnTo>
                <a:lnTo>
                  <a:pt x="675" y="848"/>
                </a:lnTo>
                <a:lnTo>
                  <a:pt x="712" y="862"/>
                </a:lnTo>
                <a:lnTo>
                  <a:pt x="750" y="870"/>
                </a:lnTo>
                <a:lnTo>
                  <a:pt x="790" y="873"/>
                </a:lnTo>
                <a:lnTo>
                  <a:pt x="831" y="870"/>
                </a:lnTo>
                <a:lnTo>
                  <a:pt x="870" y="862"/>
                </a:lnTo>
                <a:lnTo>
                  <a:pt x="906" y="848"/>
                </a:lnTo>
                <a:lnTo>
                  <a:pt x="939" y="829"/>
                </a:lnTo>
                <a:lnTo>
                  <a:pt x="970" y="806"/>
                </a:lnTo>
                <a:lnTo>
                  <a:pt x="996" y="779"/>
                </a:lnTo>
                <a:lnTo>
                  <a:pt x="1020" y="749"/>
                </a:lnTo>
                <a:lnTo>
                  <a:pt x="1039" y="716"/>
                </a:lnTo>
                <a:lnTo>
                  <a:pt x="1053" y="680"/>
                </a:lnTo>
                <a:lnTo>
                  <a:pt x="1061" y="641"/>
                </a:lnTo>
                <a:lnTo>
                  <a:pt x="1064" y="601"/>
                </a:lnTo>
                <a:lnTo>
                  <a:pt x="1061" y="561"/>
                </a:lnTo>
                <a:lnTo>
                  <a:pt x="1053" y="523"/>
                </a:lnTo>
                <a:lnTo>
                  <a:pt x="1039" y="487"/>
                </a:lnTo>
                <a:lnTo>
                  <a:pt x="1021" y="453"/>
                </a:lnTo>
                <a:lnTo>
                  <a:pt x="997" y="423"/>
                </a:lnTo>
                <a:lnTo>
                  <a:pt x="971" y="397"/>
                </a:lnTo>
                <a:lnTo>
                  <a:pt x="971" y="253"/>
                </a:lnTo>
                <a:lnTo>
                  <a:pt x="2249" y="253"/>
                </a:lnTo>
                <a:lnTo>
                  <a:pt x="2249" y="397"/>
                </a:lnTo>
                <a:lnTo>
                  <a:pt x="2223" y="423"/>
                </a:lnTo>
                <a:lnTo>
                  <a:pt x="2200" y="453"/>
                </a:lnTo>
                <a:lnTo>
                  <a:pt x="2182" y="487"/>
                </a:lnTo>
                <a:lnTo>
                  <a:pt x="2168" y="523"/>
                </a:lnTo>
                <a:lnTo>
                  <a:pt x="2160" y="561"/>
                </a:lnTo>
                <a:lnTo>
                  <a:pt x="2157" y="601"/>
                </a:lnTo>
                <a:lnTo>
                  <a:pt x="2160" y="641"/>
                </a:lnTo>
                <a:lnTo>
                  <a:pt x="2169" y="680"/>
                </a:lnTo>
                <a:lnTo>
                  <a:pt x="2182" y="716"/>
                </a:lnTo>
                <a:lnTo>
                  <a:pt x="2201" y="749"/>
                </a:lnTo>
                <a:lnTo>
                  <a:pt x="2224" y="779"/>
                </a:lnTo>
                <a:lnTo>
                  <a:pt x="2251" y="806"/>
                </a:lnTo>
                <a:lnTo>
                  <a:pt x="2281" y="829"/>
                </a:lnTo>
                <a:lnTo>
                  <a:pt x="2315" y="848"/>
                </a:lnTo>
                <a:lnTo>
                  <a:pt x="2352" y="862"/>
                </a:lnTo>
                <a:lnTo>
                  <a:pt x="2390" y="870"/>
                </a:lnTo>
                <a:lnTo>
                  <a:pt x="2430" y="873"/>
                </a:lnTo>
                <a:lnTo>
                  <a:pt x="2470" y="870"/>
                </a:lnTo>
                <a:lnTo>
                  <a:pt x="2510" y="862"/>
                </a:lnTo>
                <a:lnTo>
                  <a:pt x="2546" y="848"/>
                </a:lnTo>
                <a:lnTo>
                  <a:pt x="2579" y="829"/>
                </a:lnTo>
                <a:lnTo>
                  <a:pt x="2610" y="806"/>
                </a:lnTo>
                <a:lnTo>
                  <a:pt x="2636" y="779"/>
                </a:lnTo>
                <a:lnTo>
                  <a:pt x="2659" y="749"/>
                </a:lnTo>
                <a:lnTo>
                  <a:pt x="2679" y="716"/>
                </a:lnTo>
                <a:lnTo>
                  <a:pt x="2693" y="680"/>
                </a:lnTo>
                <a:lnTo>
                  <a:pt x="2701" y="641"/>
                </a:lnTo>
                <a:lnTo>
                  <a:pt x="2704" y="601"/>
                </a:lnTo>
                <a:lnTo>
                  <a:pt x="2701" y="561"/>
                </a:lnTo>
                <a:lnTo>
                  <a:pt x="2693" y="523"/>
                </a:lnTo>
                <a:lnTo>
                  <a:pt x="2679" y="487"/>
                </a:lnTo>
                <a:lnTo>
                  <a:pt x="2660" y="453"/>
                </a:lnTo>
                <a:lnTo>
                  <a:pt x="2637" y="423"/>
                </a:lnTo>
                <a:lnTo>
                  <a:pt x="2611" y="397"/>
                </a:lnTo>
                <a:lnTo>
                  <a:pt x="2611" y="253"/>
                </a:lnTo>
                <a:lnTo>
                  <a:pt x="3196" y="253"/>
                </a:lnTo>
                <a:lnTo>
                  <a:pt x="3196" y="3151"/>
                </a:lnTo>
                <a:lnTo>
                  <a:pt x="0" y="3151"/>
                </a:lnTo>
                <a:lnTo>
                  <a:pt x="0" y="253"/>
                </a:lnTo>
                <a:close/>
                <a:moveTo>
                  <a:pt x="2430" y="0"/>
                </a:moveTo>
                <a:lnTo>
                  <a:pt x="2457" y="3"/>
                </a:lnTo>
                <a:lnTo>
                  <a:pt x="2483" y="11"/>
                </a:lnTo>
                <a:lnTo>
                  <a:pt x="2507" y="23"/>
                </a:lnTo>
                <a:lnTo>
                  <a:pt x="2527" y="40"/>
                </a:lnTo>
                <a:lnTo>
                  <a:pt x="2543" y="60"/>
                </a:lnTo>
                <a:lnTo>
                  <a:pt x="2556" y="83"/>
                </a:lnTo>
                <a:lnTo>
                  <a:pt x="2564" y="108"/>
                </a:lnTo>
                <a:lnTo>
                  <a:pt x="2566" y="135"/>
                </a:lnTo>
                <a:lnTo>
                  <a:pt x="2566" y="624"/>
                </a:lnTo>
                <a:lnTo>
                  <a:pt x="2564" y="652"/>
                </a:lnTo>
                <a:lnTo>
                  <a:pt x="2556" y="677"/>
                </a:lnTo>
                <a:lnTo>
                  <a:pt x="2543" y="700"/>
                </a:lnTo>
                <a:lnTo>
                  <a:pt x="2527" y="720"/>
                </a:lnTo>
                <a:lnTo>
                  <a:pt x="2507" y="736"/>
                </a:lnTo>
                <a:lnTo>
                  <a:pt x="2483" y="749"/>
                </a:lnTo>
                <a:lnTo>
                  <a:pt x="2457" y="757"/>
                </a:lnTo>
                <a:lnTo>
                  <a:pt x="2430" y="760"/>
                </a:lnTo>
                <a:lnTo>
                  <a:pt x="2403" y="757"/>
                </a:lnTo>
                <a:lnTo>
                  <a:pt x="2377" y="749"/>
                </a:lnTo>
                <a:lnTo>
                  <a:pt x="2354" y="736"/>
                </a:lnTo>
                <a:lnTo>
                  <a:pt x="2334" y="720"/>
                </a:lnTo>
                <a:lnTo>
                  <a:pt x="2318" y="700"/>
                </a:lnTo>
                <a:lnTo>
                  <a:pt x="2305" y="677"/>
                </a:lnTo>
                <a:lnTo>
                  <a:pt x="2296" y="652"/>
                </a:lnTo>
                <a:lnTo>
                  <a:pt x="2294" y="624"/>
                </a:lnTo>
                <a:lnTo>
                  <a:pt x="2294" y="135"/>
                </a:lnTo>
                <a:lnTo>
                  <a:pt x="2296" y="108"/>
                </a:lnTo>
                <a:lnTo>
                  <a:pt x="2305" y="83"/>
                </a:lnTo>
                <a:lnTo>
                  <a:pt x="2318" y="60"/>
                </a:lnTo>
                <a:lnTo>
                  <a:pt x="2334" y="40"/>
                </a:lnTo>
                <a:lnTo>
                  <a:pt x="2354" y="23"/>
                </a:lnTo>
                <a:lnTo>
                  <a:pt x="2377" y="11"/>
                </a:lnTo>
                <a:lnTo>
                  <a:pt x="2403" y="3"/>
                </a:lnTo>
                <a:lnTo>
                  <a:pt x="2430" y="0"/>
                </a:lnTo>
                <a:close/>
                <a:moveTo>
                  <a:pt x="790" y="0"/>
                </a:moveTo>
                <a:lnTo>
                  <a:pt x="817" y="3"/>
                </a:lnTo>
                <a:lnTo>
                  <a:pt x="844" y="11"/>
                </a:lnTo>
                <a:lnTo>
                  <a:pt x="867" y="23"/>
                </a:lnTo>
                <a:lnTo>
                  <a:pt x="887" y="40"/>
                </a:lnTo>
                <a:lnTo>
                  <a:pt x="903" y="60"/>
                </a:lnTo>
                <a:lnTo>
                  <a:pt x="916" y="83"/>
                </a:lnTo>
                <a:lnTo>
                  <a:pt x="924" y="108"/>
                </a:lnTo>
                <a:lnTo>
                  <a:pt x="926" y="135"/>
                </a:lnTo>
                <a:lnTo>
                  <a:pt x="926" y="624"/>
                </a:lnTo>
                <a:lnTo>
                  <a:pt x="924" y="652"/>
                </a:lnTo>
                <a:lnTo>
                  <a:pt x="916" y="677"/>
                </a:lnTo>
                <a:lnTo>
                  <a:pt x="903" y="700"/>
                </a:lnTo>
                <a:lnTo>
                  <a:pt x="887" y="720"/>
                </a:lnTo>
                <a:lnTo>
                  <a:pt x="867" y="736"/>
                </a:lnTo>
                <a:lnTo>
                  <a:pt x="844" y="749"/>
                </a:lnTo>
                <a:lnTo>
                  <a:pt x="817" y="757"/>
                </a:lnTo>
                <a:lnTo>
                  <a:pt x="790" y="760"/>
                </a:lnTo>
                <a:lnTo>
                  <a:pt x="763" y="757"/>
                </a:lnTo>
                <a:lnTo>
                  <a:pt x="737" y="749"/>
                </a:lnTo>
                <a:lnTo>
                  <a:pt x="714" y="736"/>
                </a:lnTo>
                <a:lnTo>
                  <a:pt x="694" y="720"/>
                </a:lnTo>
                <a:lnTo>
                  <a:pt x="678" y="700"/>
                </a:lnTo>
                <a:lnTo>
                  <a:pt x="665" y="677"/>
                </a:lnTo>
                <a:lnTo>
                  <a:pt x="657" y="652"/>
                </a:lnTo>
                <a:lnTo>
                  <a:pt x="655" y="624"/>
                </a:lnTo>
                <a:lnTo>
                  <a:pt x="655" y="135"/>
                </a:lnTo>
                <a:lnTo>
                  <a:pt x="657" y="108"/>
                </a:lnTo>
                <a:lnTo>
                  <a:pt x="665" y="83"/>
                </a:lnTo>
                <a:lnTo>
                  <a:pt x="678" y="60"/>
                </a:lnTo>
                <a:lnTo>
                  <a:pt x="694" y="40"/>
                </a:lnTo>
                <a:lnTo>
                  <a:pt x="714" y="23"/>
                </a:lnTo>
                <a:lnTo>
                  <a:pt x="737" y="11"/>
                </a:lnTo>
                <a:lnTo>
                  <a:pt x="763" y="3"/>
                </a:lnTo>
                <a:lnTo>
                  <a:pt x="790" y="0"/>
                </a:lnTo>
                <a:close/>
              </a:path>
            </a:pathLst>
          </a:custGeom>
          <a:solidFill>
            <a:schemeClr val="accent1"/>
          </a:solidFill>
          <a:ln w="0">
            <a:noFill/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298188</xdr:colOff>
      <xdr:row>25</xdr:row>
      <xdr:rowOff>75079</xdr:rowOff>
    </xdr:from>
    <xdr:to>
      <xdr:col>2</xdr:col>
      <xdr:colOff>526788</xdr:colOff>
      <xdr:row>26</xdr:row>
      <xdr:rowOff>75079</xdr:rowOff>
    </xdr:to>
    <xdr:grpSp>
      <xdr:nvGrpSpPr>
        <xdr:cNvPr id="111" name="Dodaj zdarzenie" descr="Kliknij, aby dodać nowe zdarzenie" title="Dodaj zdarzenie"/>
        <xdr:cNvGrpSpPr/>
      </xdr:nvGrpSpPr>
      <xdr:grpSpPr>
        <a:xfrm>
          <a:off x="282948" y="4883299"/>
          <a:ext cx="1447800" cy="190500"/>
          <a:chOff x="298188" y="4809004"/>
          <a:chExt cx="1381125" cy="190500"/>
        </a:xfrm>
      </xdr:grpSpPr>
      <xdr:sp macro="" textlink="">
        <xdr:nvSpPr>
          <xdr:cNvPr id="112" name="Prostokąt zaokrąglony 111">
            <a:hlinkClick xmlns:r="http://schemas.openxmlformats.org/officeDocument/2006/relationships" r:id="rId1" tooltip="Kliknij, aby dodać nowe zdarzenie"/>
          </xdr:cNvPr>
          <xdr:cNvSpPr/>
        </xdr:nvSpPr>
        <xdr:spPr>
          <a:xfrm>
            <a:off x="298188" y="4809004"/>
            <a:ext cx="1381125" cy="190500"/>
          </a:xfrm>
          <a:prstGeom prst="roundRect">
            <a:avLst/>
          </a:prstGeom>
          <a:solidFill>
            <a:schemeClr val="bg1">
              <a:lumMod val="85000"/>
            </a:schemeClr>
          </a:solidFill>
          <a:ln>
            <a:solidFill>
              <a:schemeClr val="bg1">
                <a:lumMod val="65000"/>
              </a:schemeClr>
            </a:solidFill>
          </a:ln>
          <a:effectLst/>
        </xdr:spPr>
        <xdr:style>
          <a:lnRef idx="1">
            <a:schemeClr val="accent3"/>
          </a:lnRef>
          <a:fillRef idx="2">
            <a:schemeClr val="accent3"/>
          </a:fillRef>
          <a:effectRef idx="1">
            <a:schemeClr val="accent3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r" rtl="0"/>
            <a:r>
              <a:rPr lang="pl" sz="900" b="1">
                <a:solidFill>
                  <a:schemeClr val="tx2"/>
                </a:solidFill>
                <a:effectLst/>
                <a:latin typeface="+mn-lt"/>
                <a:ea typeface="+mn-ea"/>
                <a:cs typeface="+mn-cs"/>
              </a:rPr>
              <a:t>DODAJ</a:t>
            </a:r>
            <a:r>
              <a:rPr lang="pl" sz="900" b="1" baseline="0">
                <a:solidFill>
                  <a:schemeClr val="tx2"/>
                </a:solidFill>
                <a:effectLst/>
                <a:latin typeface="+mn-lt"/>
                <a:ea typeface="+mn-ea"/>
                <a:cs typeface="+mn-cs"/>
              </a:rPr>
              <a:t> ZDARZENIE</a:t>
            </a:r>
            <a:endParaRPr lang="en-US" sz="1000" b="1">
              <a:solidFill>
                <a:schemeClr val="tx2"/>
              </a:solidFill>
            </a:endParaRPr>
          </a:p>
        </xdr:txBody>
      </xdr:sp>
      <xdr:grpSp>
        <xdr:nvGrpSpPr>
          <xdr:cNvPr id="113" name="Dodaj zdarzenie"/>
          <xdr:cNvGrpSpPr>
            <a:grpSpLocks noChangeAspect="1"/>
          </xdr:cNvGrpSpPr>
        </xdr:nvGrpSpPr>
        <xdr:grpSpPr bwMode="auto">
          <a:xfrm>
            <a:off x="347124" y="4829174"/>
            <a:ext cx="146404" cy="152399"/>
            <a:chOff x="32" y="40"/>
            <a:chExt cx="15" cy="487"/>
          </a:xfrm>
        </xdr:grpSpPr>
        <xdr:sp macro="" textlink="">
          <xdr:nvSpPr>
            <xdr:cNvPr id="115" name="Prostokąt 15"/>
            <xdr:cNvSpPr>
              <a:spLocks noChangeArrowheads="1"/>
            </xdr:cNvSpPr>
          </xdr:nvSpPr>
          <xdr:spPr bwMode="auto">
            <a:xfrm>
              <a:off x="32" y="40"/>
              <a:ext cx="15" cy="487"/>
            </a:xfrm>
            <a:prstGeom prst="rect">
              <a:avLst/>
            </a:prstGeom>
            <a:noFill/>
            <a:ln w="0">
              <a:noFill/>
              <a:prstDash val="solid"/>
              <a:miter lim="800000"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116" name="Dowolny kształt 16"/>
            <xdr:cNvSpPr>
              <a:spLocks noEditPoints="1"/>
            </xdr:cNvSpPr>
          </xdr:nvSpPr>
          <xdr:spPr bwMode="auto">
            <a:xfrm>
              <a:off x="32" y="40"/>
              <a:ext cx="15" cy="487"/>
            </a:xfrm>
            <a:custGeom>
              <a:avLst/>
              <a:gdLst>
                <a:gd name="T0" fmla="*/ 1711 w 3265"/>
                <a:gd name="T1" fmla="*/ 667 h 3265"/>
                <a:gd name="T2" fmla="*/ 1770 w 3265"/>
                <a:gd name="T3" fmla="*/ 755 h 3265"/>
                <a:gd name="T4" fmla="*/ 2146 w 3265"/>
                <a:gd name="T5" fmla="*/ 1964 h 3265"/>
                <a:gd name="T6" fmla="*/ 2169 w 3265"/>
                <a:gd name="T7" fmla="*/ 2057 h 3265"/>
                <a:gd name="T8" fmla="*/ 2127 w 3265"/>
                <a:gd name="T9" fmla="*/ 2143 h 3265"/>
                <a:gd name="T10" fmla="*/ 2029 w 3265"/>
                <a:gd name="T11" fmla="*/ 2182 h 3265"/>
                <a:gd name="T12" fmla="*/ 1946 w 3265"/>
                <a:gd name="T13" fmla="*/ 2155 h 3265"/>
                <a:gd name="T14" fmla="*/ 1495 w 3265"/>
                <a:gd name="T15" fmla="*/ 755 h 3265"/>
                <a:gd name="T16" fmla="*/ 1554 w 3265"/>
                <a:gd name="T17" fmla="*/ 667 h 3265"/>
                <a:gd name="T18" fmla="*/ 1632 w 3265"/>
                <a:gd name="T19" fmla="*/ 495 h 3265"/>
                <a:gd name="T20" fmla="*/ 1305 w 3265"/>
                <a:gd name="T21" fmla="*/ 544 h 3265"/>
                <a:gd name="T22" fmla="*/ 1014 w 3265"/>
                <a:gd name="T23" fmla="*/ 679 h 3265"/>
                <a:gd name="T24" fmla="*/ 775 w 3265"/>
                <a:gd name="T25" fmla="*/ 887 h 3265"/>
                <a:gd name="T26" fmla="*/ 602 w 3265"/>
                <a:gd name="T27" fmla="*/ 1153 h 3265"/>
                <a:gd name="T28" fmla="*/ 508 w 3265"/>
                <a:gd name="T29" fmla="*/ 1465 h 3265"/>
                <a:gd name="T30" fmla="*/ 508 w 3265"/>
                <a:gd name="T31" fmla="*/ 1800 h 3265"/>
                <a:gd name="T32" fmla="*/ 602 w 3265"/>
                <a:gd name="T33" fmla="*/ 2112 h 3265"/>
                <a:gd name="T34" fmla="*/ 775 w 3265"/>
                <a:gd name="T35" fmla="*/ 2378 h 3265"/>
                <a:gd name="T36" fmla="*/ 1014 w 3265"/>
                <a:gd name="T37" fmla="*/ 2586 h 3265"/>
                <a:gd name="T38" fmla="*/ 1305 w 3265"/>
                <a:gd name="T39" fmla="*/ 2722 h 3265"/>
                <a:gd name="T40" fmla="*/ 1632 w 3265"/>
                <a:gd name="T41" fmla="*/ 2770 h 3265"/>
                <a:gd name="T42" fmla="*/ 1961 w 3265"/>
                <a:gd name="T43" fmla="*/ 2722 h 3265"/>
                <a:gd name="T44" fmla="*/ 2251 w 3265"/>
                <a:gd name="T45" fmla="*/ 2586 h 3265"/>
                <a:gd name="T46" fmla="*/ 2490 w 3265"/>
                <a:gd name="T47" fmla="*/ 2378 h 3265"/>
                <a:gd name="T48" fmla="*/ 2663 w 3265"/>
                <a:gd name="T49" fmla="*/ 2112 h 3265"/>
                <a:gd name="T50" fmla="*/ 2757 w 3265"/>
                <a:gd name="T51" fmla="*/ 1800 h 3265"/>
                <a:gd name="T52" fmla="*/ 2757 w 3265"/>
                <a:gd name="T53" fmla="*/ 1465 h 3265"/>
                <a:gd name="T54" fmla="*/ 2663 w 3265"/>
                <a:gd name="T55" fmla="*/ 1153 h 3265"/>
                <a:gd name="T56" fmla="*/ 2490 w 3265"/>
                <a:gd name="T57" fmla="*/ 887 h 3265"/>
                <a:gd name="T58" fmla="*/ 2251 w 3265"/>
                <a:gd name="T59" fmla="*/ 679 h 3265"/>
                <a:gd name="T60" fmla="*/ 1961 w 3265"/>
                <a:gd name="T61" fmla="*/ 544 h 3265"/>
                <a:gd name="T62" fmla="*/ 1632 w 3265"/>
                <a:gd name="T63" fmla="*/ 495 h 3265"/>
                <a:gd name="T64" fmla="*/ 1937 w 3265"/>
                <a:gd name="T65" fmla="*/ 28 h 3265"/>
                <a:gd name="T66" fmla="*/ 2312 w 3265"/>
                <a:gd name="T67" fmla="*/ 149 h 3265"/>
                <a:gd name="T68" fmla="*/ 2643 w 3265"/>
                <a:gd name="T69" fmla="*/ 351 h 3265"/>
                <a:gd name="T70" fmla="*/ 2915 w 3265"/>
                <a:gd name="T71" fmla="*/ 622 h 3265"/>
                <a:gd name="T72" fmla="*/ 3117 w 3265"/>
                <a:gd name="T73" fmla="*/ 953 h 3265"/>
                <a:gd name="T74" fmla="*/ 3237 w 3265"/>
                <a:gd name="T75" fmla="*/ 1328 h 3265"/>
                <a:gd name="T76" fmla="*/ 3262 w 3265"/>
                <a:gd name="T77" fmla="*/ 1736 h 3265"/>
                <a:gd name="T78" fmla="*/ 3187 w 3265"/>
                <a:gd name="T79" fmla="*/ 2130 h 3265"/>
                <a:gd name="T80" fmla="*/ 3026 w 3265"/>
                <a:gd name="T81" fmla="*/ 2484 h 3265"/>
                <a:gd name="T82" fmla="*/ 2787 w 3265"/>
                <a:gd name="T83" fmla="*/ 2787 h 3265"/>
                <a:gd name="T84" fmla="*/ 2484 w 3265"/>
                <a:gd name="T85" fmla="*/ 3026 h 3265"/>
                <a:gd name="T86" fmla="*/ 2130 w 3265"/>
                <a:gd name="T87" fmla="*/ 3188 h 3265"/>
                <a:gd name="T88" fmla="*/ 1736 w 3265"/>
                <a:gd name="T89" fmla="*/ 3262 h 3265"/>
                <a:gd name="T90" fmla="*/ 1328 w 3265"/>
                <a:gd name="T91" fmla="*/ 3237 h 3265"/>
                <a:gd name="T92" fmla="*/ 952 w 3265"/>
                <a:gd name="T93" fmla="*/ 3117 h 3265"/>
                <a:gd name="T94" fmla="*/ 622 w 3265"/>
                <a:gd name="T95" fmla="*/ 2914 h 3265"/>
                <a:gd name="T96" fmla="*/ 351 w 3265"/>
                <a:gd name="T97" fmla="*/ 2643 h 3265"/>
                <a:gd name="T98" fmla="*/ 148 w 3265"/>
                <a:gd name="T99" fmla="*/ 2313 h 3265"/>
                <a:gd name="T100" fmla="*/ 28 w 3265"/>
                <a:gd name="T101" fmla="*/ 1937 h 3265"/>
                <a:gd name="T102" fmla="*/ 3 w 3265"/>
                <a:gd name="T103" fmla="*/ 1529 h 3265"/>
                <a:gd name="T104" fmla="*/ 77 w 3265"/>
                <a:gd name="T105" fmla="*/ 1135 h 3265"/>
                <a:gd name="T106" fmla="*/ 239 w 3265"/>
                <a:gd name="T107" fmla="*/ 781 h 3265"/>
                <a:gd name="T108" fmla="*/ 478 w 3265"/>
                <a:gd name="T109" fmla="*/ 478 h 3265"/>
                <a:gd name="T110" fmla="*/ 781 w 3265"/>
                <a:gd name="T111" fmla="*/ 240 h 3265"/>
                <a:gd name="T112" fmla="*/ 1135 w 3265"/>
                <a:gd name="T113" fmla="*/ 78 h 3265"/>
                <a:gd name="T114" fmla="*/ 1529 w 3265"/>
                <a:gd name="T115" fmla="*/ 3 h 326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  <a:cxn ang="0">
                  <a:pos x="T84" y="T85"/>
                </a:cxn>
                <a:cxn ang="0">
                  <a:pos x="T86" y="T87"/>
                </a:cxn>
                <a:cxn ang="0">
                  <a:pos x="T88" y="T89"/>
                </a:cxn>
                <a:cxn ang="0">
                  <a:pos x="T90" y="T91"/>
                </a:cxn>
                <a:cxn ang="0">
                  <a:pos x="T92" y="T93"/>
                </a:cxn>
                <a:cxn ang="0">
                  <a:pos x="T94" y="T95"/>
                </a:cxn>
                <a:cxn ang="0">
                  <a:pos x="T96" y="T97"/>
                </a:cxn>
                <a:cxn ang="0">
                  <a:pos x="T98" y="T99"/>
                </a:cxn>
                <a:cxn ang="0">
                  <a:pos x="T100" y="T101"/>
                </a:cxn>
                <a:cxn ang="0">
                  <a:pos x="T102" y="T103"/>
                </a:cxn>
                <a:cxn ang="0">
                  <a:pos x="T104" y="T105"/>
                </a:cxn>
                <a:cxn ang="0">
                  <a:pos x="T106" y="T107"/>
                </a:cxn>
                <a:cxn ang="0">
                  <a:pos x="T108" y="T109"/>
                </a:cxn>
                <a:cxn ang="0">
                  <a:pos x="T110" y="T111"/>
                </a:cxn>
                <a:cxn ang="0">
                  <a:pos x="T112" y="T113"/>
                </a:cxn>
                <a:cxn ang="0">
                  <a:pos x="T114" y="T115"/>
                </a:cxn>
              </a:cxnLst>
              <a:rect l="0" t="0" r="r" b="b"/>
              <a:pathLst>
                <a:path w="3265" h="3265">
                  <a:moveTo>
                    <a:pt x="1632" y="643"/>
                  </a:moveTo>
                  <a:lnTo>
                    <a:pt x="1661" y="646"/>
                  </a:lnTo>
                  <a:lnTo>
                    <a:pt x="1688" y="654"/>
                  </a:lnTo>
                  <a:lnTo>
                    <a:pt x="1711" y="667"/>
                  </a:lnTo>
                  <a:lnTo>
                    <a:pt x="1732" y="684"/>
                  </a:lnTo>
                  <a:lnTo>
                    <a:pt x="1749" y="705"/>
                  </a:lnTo>
                  <a:lnTo>
                    <a:pt x="1762" y="729"/>
                  </a:lnTo>
                  <a:lnTo>
                    <a:pt x="1770" y="755"/>
                  </a:lnTo>
                  <a:lnTo>
                    <a:pt x="1773" y="784"/>
                  </a:lnTo>
                  <a:lnTo>
                    <a:pt x="1773" y="1576"/>
                  </a:lnTo>
                  <a:lnTo>
                    <a:pt x="2131" y="1944"/>
                  </a:lnTo>
                  <a:lnTo>
                    <a:pt x="2146" y="1964"/>
                  </a:lnTo>
                  <a:lnTo>
                    <a:pt x="2158" y="1985"/>
                  </a:lnTo>
                  <a:lnTo>
                    <a:pt x="2166" y="2008"/>
                  </a:lnTo>
                  <a:lnTo>
                    <a:pt x="2169" y="2032"/>
                  </a:lnTo>
                  <a:lnTo>
                    <a:pt x="2169" y="2057"/>
                  </a:lnTo>
                  <a:lnTo>
                    <a:pt x="2164" y="2080"/>
                  </a:lnTo>
                  <a:lnTo>
                    <a:pt x="2156" y="2103"/>
                  </a:lnTo>
                  <a:lnTo>
                    <a:pt x="2144" y="2124"/>
                  </a:lnTo>
                  <a:lnTo>
                    <a:pt x="2127" y="2143"/>
                  </a:lnTo>
                  <a:lnTo>
                    <a:pt x="2105" y="2160"/>
                  </a:lnTo>
                  <a:lnTo>
                    <a:pt x="2080" y="2173"/>
                  </a:lnTo>
                  <a:lnTo>
                    <a:pt x="2055" y="2180"/>
                  </a:lnTo>
                  <a:lnTo>
                    <a:pt x="2029" y="2182"/>
                  </a:lnTo>
                  <a:lnTo>
                    <a:pt x="2007" y="2181"/>
                  </a:lnTo>
                  <a:lnTo>
                    <a:pt x="1986" y="2176"/>
                  </a:lnTo>
                  <a:lnTo>
                    <a:pt x="1965" y="2167"/>
                  </a:lnTo>
                  <a:lnTo>
                    <a:pt x="1946" y="2155"/>
                  </a:lnTo>
                  <a:lnTo>
                    <a:pt x="1928" y="2140"/>
                  </a:lnTo>
                  <a:lnTo>
                    <a:pt x="1492" y="1690"/>
                  </a:lnTo>
                  <a:lnTo>
                    <a:pt x="1492" y="784"/>
                  </a:lnTo>
                  <a:lnTo>
                    <a:pt x="1495" y="755"/>
                  </a:lnTo>
                  <a:lnTo>
                    <a:pt x="1503" y="729"/>
                  </a:lnTo>
                  <a:lnTo>
                    <a:pt x="1516" y="705"/>
                  </a:lnTo>
                  <a:lnTo>
                    <a:pt x="1533" y="684"/>
                  </a:lnTo>
                  <a:lnTo>
                    <a:pt x="1554" y="667"/>
                  </a:lnTo>
                  <a:lnTo>
                    <a:pt x="1578" y="654"/>
                  </a:lnTo>
                  <a:lnTo>
                    <a:pt x="1604" y="646"/>
                  </a:lnTo>
                  <a:lnTo>
                    <a:pt x="1632" y="643"/>
                  </a:lnTo>
                  <a:close/>
                  <a:moveTo>
                    <a:pt x="1632" y="495"/>
                  </a:moveTo>
                  <a:lnTo>
                    <a:pt x="1548" y="498"/>
                  </a:lnTo>
                  <a:lnTo>
                    <a:pt x="1465" y="509"/>
                  </a:lnTo>
                  <a:lnTo>
                    <a:pt x="1383" y="524"/>
                  </a:lnTo>
                  <a:lnTo>
                    <a:pt x="1305" y="544"/>
                  </a:lnTo>
                  <a:lnTo>
                    <a:pt x="1228" y="570"/>
                  </a:lnTo>
                  <a:lnTo>
                    <a:pt x="1153" y="602"/>
                  </a:lnTo>
                  <a:lnTo>
                    <a:pt x="1082" y="638"/>
                  </a:lnTo>
                  <a:lnTo>
                    <a:pt x="1014" y="679"/>
                  </a:lnTo>
                  <a:lnTo>
                    <a:pt x="948" y="725"/>
                  </a:lnTo>
                  <a:lnTo>
                    <a:pt x="887" y="775"/>
                  </a:lnTo>
                  <a:lnTo>
                    <a:pt x="829" y="829"/>
                  </a:lnTo>
                  <a:lnTo>
                    <a:pt x="775" y="887"/>
                  </a:lnTo>
                  <a:lnTo>
                    <a:pt x="724" y="949"/>
                  </a:lnTo>
                  <a:lnTo>
                    <a:pt x="679" y="1014"/>
                  </a:lnTo>
                  <a:lnTo>
                    <a:pt x="638" y="1082"/>
                  </a:lnTo>
                  <a:lnTo>
                    <a:pt x="602" y="1153"/>
                  </a:lnTo>
                  <a:lnTo>
                    <a:pt x="570" y="1228"/>
                  </a:lnTo>
                  <a:lnTo>
                    <a:pt x="543" y="1304"/>
                  </a:lnTo>
                  <a:lnTo>
                    <a:pt x="523" y="1383"/>
                  </a:lnTo>
                  <a:lnTo>
                    <a:pt x="508" y="1465"/>
                  </a:lnTo>
                  <a:lnTo>
                    <a:pt x="498" y="1548"/>
                  </a:lnTo>
                  <a:lnTo>
                    <a:pt x="495" y="1633"/>
                  </a:lnTo>
                  <a:lnTo>
                    <a:pt x="498" y="1717"/>
                  </a:lnTo>
                  <a:lnTo>
                    <a:pt x="508" y="1800"/>
                  </a:lnTo>
                  <a:lnTo>
                    <a:pt x="523" y="1882"/>
                  </a:lnTo>
                  <a:lnTo>
                    <a:pt x="543" y="1960"/>
                  </a:lnTo>
                  <a:lnTo>
                    <a:pt x="570" y="2037"/>
                  </a:lnTo>
                  <a:lnTo>
                    <a:pt x="602" y="2112"/>
                  </a:lnTo>
                  <a:lnTo>
                    <a:pt x="638" y="2183"/>
                  </a:lnTo>
                  <a:lnTo>
                    <a:pt x="679" y="2251"/>
                  </a:lnTo>
                  <a:lnTo>
                    <a:pt x="724" y="2316"/>
                  </a:lnTo>
                  <a:lnTo>
                    <a:pt x="775" y="2378"/>
                  </a:lnTo>
                  <a:lnTo>
                    <a:pt x="829" y="2436"/>
                  </a:lnTo>
                  <a:lnTo>
                    <a:pt x="887" y="2490"/>
                  </a:lnTo>
                  <a:lnTo>
                    <a:pt x="948" y="2540"/>
                  </a:lnTo>
                  <a:lnTo>
                    <a:pt x="1014" y="2586"/>
                  </a:lnTo>
                  <a:lnTo>
                    <a:pt x="1082" y="2627"/>
                  </a:lnTo>
                  <a:lnTo>
                    <a:pt x="1153" y="2663"/>
                  </a:lnTo>
                  <a:lnTo>
                    <a:pt x="1228" y="2695"/>
                  </a:lnTo>
                  <a:lnTo>
                    <a:pt x="1305" y="2722"/>
                  </a:lnTo>
                  <a:lnTo>
                    <a:pt x="1383" y="2742"/>
                  </a:lnTo>
                  <a:lnTo>
                    <a:pt x="1465" y="2757"/>
                  </a:lnTo>
                  <a:lnTo>
                    <a:pt x="1548" y="2767"/>
                  </a:lnTo>
                  <a:lnTo>
                    <a:pt x="1632" y="2770"/>
                  </a:lnTo>
                  <a:lnTo>
                    <a:pt x="1717" y="2767"/>
                  </a:lnTo>
                  <a:lnTo>
                    <a:pt x="1800" y="2757"/>
                  </a:lnTo>
                  <a:lnTo>
                    <a:pt x="1882" y="2742"/>
                  </a:lnTo>
                  <a:lnTo>
                    <a:pt x="1961" y="2722"/>
                  </a:lnTo>
                  <a:lnTo>
                    <a:pt x="2037" y="2695"/>
                  </a:lnTo>
                  <a:lnTo>
                    <a:pt x="2112" y="2663"/>
                  </a:lnTo>
                  <a:lnTo>
                    <a:pt x="2183" y="2627"/>
                  </a:lnTo>
                  <a:lnTo>
                    <a:pt x="2251" y="2586"/>
                  </a:lnTo>
                  <a:lnTo>
                    <a:pt x="2316" y="2540"/>
                  </a:lnTo>
                  <a:lnTo>
                    <a:pt x="2378" y="2490"/>
                  </a:lnTo>
                  <a:lnTo>
                    <a:pt x="2436" y="2436"/>
                  </a:lnTo>
                  <a:lnTo>
                    <a:pt x="2490" y="2378"/>
                  </a:lnTo>
                  <a:lnTo>
                    <a:pt x="2540" y="2316"/>
                  </a:lnTo>
                  <a:lnTo>
                    <a:pt x="2586" y="2251"/>
                  </a:lnTo>
                  <a:lnTo>
                    <a:pt x="2627" y="2183"/>
                  </a:lnTo>
                  <a:lnTo>
                    <a:pt x="2663" y="2112"/>
                  </a:lnTo>
                  <a:lnTo>
                    <a:pt x="2695" y="2037"/>
                  </a:lnTo>
                  <a:lnTo>
                    <a:pt x="2721" y="1960"/>
                  </a:lnTo>
                  <a:lnTo>
                    <a:pt x="2742" y="1882"/>
                  </a:lnTo>
                  <a:lnTo>
                    <a:pt x="2757" y="1800"/>
                  </a:lnTo>
                  <a:lnTo>
                    <a:pt x="2767" y="1717"/>
                  </a:lnTo>
                  <a:lnTo>
                    <a:pt x="2770" y="1633"/>
                  </a:lnTo>
                  <a:lnTo>
                    <a:pt x="2767" y="1548"/>
                  </a:lnTo>
                  <a:lnTo>
                    <a:pt x="2757" y="1465"/>
                  </a:lnTo>
                  <a:lnTo>
                    <a:pt x="2742" y="1383"/>
                  </a:lnTo>
                  <a:lnTo>
                    <a:pt x="2721" y="1304"/>
                  </a:lnTo>
                  <a:lnTo>
                    <a:pt x="2695" y="1228"/>
                  </a:lnTo>
                  <a:lnTo>
                    <a:pt x="2663" y="1153"/>
                  </a:lnTo>
                  <a:lnTo>
                    <a:pt x="2627" y="1082"/>
                  </a:lnTo>
                  <a:lnTo>
                    <a:pt x="2586" y="1014"/>
                  </a:lnTo>
                  <a:lnTo>
                    <a:pt x="2540" y="949"/>
                  </a:lnTo>
                  <a:lnTo>
                    <a:pt x="2490" y="887"/>
                  </a:lnTo>
                  <a:lnTo>
                    <a:pt x="2436" y="829"/>
                  </a:lnTo>
                  <a:lnTo>
                    <a:pt x="2378" y="775"/>
                  </a:lnTo>
                  <a:lnTo>
                    <a:pt x="2316" y="725"/>
                  </a:lnTo>
                  <a:lnTo>
                    <a:pt x="2251" y="679"/>
                  </a:lnTo>
                  <a:lnTo>
                    <a:pt x="2183" y="638"/>
                  </a:lnTo>
                  <a:lnTo>
                    <a:pt x="2112" y="602"/>
                  </a:lnTo>
                  <a:lnTo>
                    <a:pt x="2037" y="570"/>
                  </a:lnTo>
                  <a:lnTo>
                    <a:pt x="1961" y="544"/>
                  </a:lnTo>
                  <a:lnTo>
                    <a:pt x="1882" y="524"/>
                  </a:lnTo>
                  <a:lnTo>
                    <a:pt x="1800" y="509"/>
                  </a:lnTo>
                  <a:lnTo>
                    <a:pt x="1717" y="498"/>
                  </a:lnTo>
                  <a:lnTo>
                    <a:pt x="1632" y="495"/>
                  </a:lnTo>
                  <a:close/>
                  <a:moveTo>
                    <a:pt x="1632" y="0"/>
                  </a:moveTo>
                  <a:lnTo>
                    <a:pt x="1736" y="3"/>
                  </a:lnTo>
                  <a:lnTo>
                    <a:pt x="1837" y="13"/>
                  </a:lnTo>
                  <a:lnTo>
                    <a:pt x="1937" y="28"/>
                  </a:lnTo>
                  <a:lnTo>
                    <a:pt x="2034" y="50"/>
                  </a:lnTo>
                  <a:lnTo>
                    <a:pt x="2130" y="78"/>
                  </a:lnTo>
                  <a:lnTo>
                    <a:pt x="2222" y="111"/>
                  </a:lnTo>
                  <a:lnTo>
                    <a:pt x="2312" y="149"/>
                  </a:lnTo>
                  <a:lnTo>
                    <a:pt x="2400" y="192"/>
                  </a:lnTo>
                  <a:lnTo>
                    <a:pt x="2484" y="240"/>
                  </a:lnTo>
                  <a:lnTo>
                    <a:pt x="2565" y="293"/>
                  </a:lnTo>
                  <a:lnTo>
                    <a:pt x="2643" y="351"/>
                  </a:lnTo>
                  <a:lnTo>
                    <a:pt x="2716" y="412"/>
                  </a:lnTo>
                  <a:lnTo>
                    <a:pt x="2787" y="478"/>
                  </a:lnTo>
                  <a:lnTo>
                    <a:pt x="2853" y="549"/>
                  </a:lnTo>
                  <a:lnTo>
                    <a:pt x="2915" y="622"/>
                  </a:lnTo>
                  <a:lnTo>
                    <a:pt x="2972" y="700"/>
                  </a:lnTo>
                  <a:lnTo>
                    <a:pt x="3026" y="781"/>
                  </a:lnTo>
                  <a:lnTo>
                    <a:pt x="3074" y="865"/>
                  </a:lnTo>
                  <a:lnTo>
                    <a:pt x="3117" y="953"/>
                  </a:lnTo>
                  <a:lnTo>
                    <a:pt x="3155" y="1043"/>
                  </a:lnTo>
                  <a:lnTo>
                    <a:pt x="3187" y="1135"/>
                  </a:lnTo>
                  <a:lnTo>
                    <a:pt x="3216" y="1231"/>
                  </a:lnTo>
                  <a:lnTo>
                    <a:pt x="3237" y="1328"/>
                  </a:lnTo>
                  <a:lnTo>
                    <a:pt x="3253" y="1428"/>
                  </a:lnTo>
                  <a:lnTo>
                    <a:pt x="3262" y="1529"/>
                  </a:lnTo>
                  <a:lnTo>
                    <a:pt x="3265" y="1633"/>
                  </a:lnTo>
                  <a:lnTo>
                    <a:pt x="3262" y="1736"/>
                  </a:lnTo>
                  <a:lnTo>
                    <a:pt x="3253" y="1838"/>
                  </a:lnTo>
                  <a:lnTo>
                    <a:pt x="3237" y="1937"/>
                  </a:lnTo>
                  <a:lnTo>
                    <a:pt x="3216" y="2034"/>
                  </a:lnTo>
                  <a:lnTo>
                    <a:pt x="3187" y="2130"/>
                  </a:lnTo>
                  <a:lnTo>
                    <a:pt x="3155" y="2222"/>
                  </a:lnTo>
                  <a:lnTo>
                    <a:pt x="3117" y="2313"/>
                  </a:lnTo>
                  <a:lnTo>
                    <a:pt x="3074" y="2400"/>
                  </a:lnTo>
                  <a:lnTo>
                    <a:pt x="3026" y="2484"/>
                  </a:lnTo>
                  <a:lnTo>
                    <a:pt x="2972" y="2565"/>
                  </a:lnTo>
                  <a:lnTo>
                    <a:pt x="2915" y="2643"/>
                  </a:lnTo>
                  <a:lnTo>
                    <a:pt x="2853" y="2717"/>
                  </a:lnTo>
                  <a:lnTo>
                    <a:pt x="2787" y="2787"/>
                  </a:lnTo>
                  <a:lnTo>
                    <a:pt x="2716" y="2853"/>
                  </a:lnTo>
                  <a:lnTo>
                    <a:pt x="2643" y="2914"/>
                  </a:lnTo>
                  <a:lnTo>
                    <a:pt x="2565" y="2973"/>
                  </a:lnTo>
                  <a:lnTo>
                    <a:pt x="2484" y="3026"/>
                  </a:lnTo>
                  <a:lnTo>
                    <a:pt x="2400" y="3074"/>
                  </a:lnTo>
                  <a:lnTo>
                    <a:pt x="2312" y="3117"/>
                  </a:lnTo>
                  <a:lnTo>
                    <a:pt x="2222" y="3156"/>
                  </a:lnTo>
                  <a:lnTo>
                    <a:pt x="2130" y="3188"/>
                  </a:lnTo>
                  <a:lnTo>
                    <a:pt x="2034" y="3215"/>
                  </a:lnTo>
                  <a:lnTo>
                    <a:pt x="1937" y="3237"/>
                  </a:lnTo>
                  <a:lnTo>
                    <a:pt x="1837" y="3252"/>
                  </a:lnTo>
                  <a:lnTo>
                    <a:pt x="1736" y="3262"/>
                  </a:lnTo>
                  <a:lnTo>
                    <a:pt x="1632" y="3265"/>
                  </a:lnTo>
                  <a:lnTo>
                    <a:pt x="1529" y="3262"/>
                  </a:lnTo>
                  <a:lnTo>
                    <a:pt x="1427" y="3252"/>
                  </a:lnTo>
                  <a:lnTo>
                    <a:pt x="1328" y="3237"/>
                  </a:lnTo>
                  <a:lnTo>
                    <a:pt x="1231" y="3215"/>
                  </a:lnTo>
                  <a:lnTo>
                    <a:pt x="1135" y="3188"/>
                  </a:lnTo>
                  <a:lnTo>
                    <a:pt x="1043" y="3156"/>
                  </a:lnTo>
                  <a:lnTo>
                    <a:pt x="952" y="3117"/>
                  </a:lnTo>
                  <a:lnTo>
                    <a:pt x="865" y="3074"/>
                  </a:lnTo>
                  <a:lnTo>
                    <a:pt x="781" y="3026"/>
                  </a:lnTo>
                  <a:lnTo>
                    <a:pt x="700" y="2973"/>
                  </a:lnTo>
                  <a:lnTo>
                    <a:pt x="622" y="2914"/>
                  </a:lnTo>
                  <a:lnTo>
                    <a:pt x="548" y="2853"/>
                  </a:lnTo>
                  <a:lnTo>
                    <a:pt x="478" y="2787"/>
                  </a:lnTo>
                  <a:lnTo>
                    <a:pt x="412" y="2717"/>
                  </a:lnTo>
                  <a:lnTo>
                    <a:pt x="351" y="2643"/>
                  </a:lnTo>
                  <a:lnTo>
                    <a:pt x="292" y="2565"/>
                  </a:lnTo>
                  <a:lnTo>
                    <a:pt x="239" y="2484"/>
                  </a:lnTo>
                  <a:lnTo>
                    <a:pt x="191" y="2400"/>
                  </a:lnTo>
                  <a:lnTo>
                    <a:pt x="148" y="2313"/>
                  </a:lnTo>
                  <a:lnTo>
                    <a:pt x="109" y="2222"/>
                  </a:lnTo>
                  <a:lnTo>
                    <a:pt x="77" y="2130"/>
                  </a:lnTo>
                  <a:lnTo>
                    <a:pt x="50" y="2034"/>
                  </a:lnTo>
                  <a:lnTo>
                    <a:pt x="28" y="1937"/>
                  </a:lnTo>
                  <a:lnTo>
                    <a:pt x="13" y="1838"/>
                  </a:lnTo>
                  <a:lnTo>
                    <a:pt x="3" y="1736"/>
                  </a:lnTo>
                  <a:lnTo>
                    <a:pt x="0" y="1633"/>
                  </a:lnTo>
                  <a:lnTo>
                    <a:pt x="3" y="1529"/>
                  </a:lnTo>
                  <a:lnTo>
                    <a:pt x="13" y="1428"/>
                  </a:lnTo>
                  <a:lnTo>
                    <a:pt x="28" y="1328"/>
                  </a:lnTo>
                  <a:lnTo>
                    <a:pt x="50" y="1231"/>
                  </a:lnTo>
                  <a:lnTo>
                    <a:pt x="77" y="1135"/>
                  </a:lnTo>
                  <a:lnTo>
                    <a:pt x="109" y="1043"/>
                  </a:lnTo>
                  <a:lnTo>
                    <a:pt x="148" y="953"/>
                  </a:lnTo>
                  <a:lnTo>
                    <a:pt x="191" y="865"/>
                  </a:lnTo>
                  <a:lnTo>
                    <a:pt x="239" y="781"/>
                  </a:lnTo>
                  <a:lnTo>
                    <a:pt x="292" y="700"/>
                  </a:lnTo>
                  <a:lnTo>
                    <a:pt x="351" y="622"/>
                  </a:lnTo>
                  <a:lnTo>
                    <a:pt x="412" y="549"/>
                  </a:lnTo>
                  <a:lnTo>
                    <a:pt x="478" y="478"/>
                  </a:lnTo>
                  <a:lnTo>
                    <a:pt x="548" y="412"/>
                  </a:lnTo>
                  <a:lnTo>
                    <a:pt x="622" y="351"/>
                  </a:lnTo>
                  <a:lnTo>
                    <a:pt x="700" y="293"/>
                  </a:lnTo>
                  <a:lnTo>
                    <a:pt x="781" y="240"/>
                  </a:lnTo>
                  <a:lnTo>
                    <a:pt x="865" y="192"/>
                  </a:lnTo>
                  <a:lnTo>
                    <a:pt x="952" y="149"/>
                  </a:lnTo>
                  <a:lnTo>
                    <a:pt x="1043" y="111"/>
                  </a:lnTo>
                  <a:lnTo>
                    <a:pt x="1135" y="78"/>
                  </a:lnTo>
                  <a:lnTo>
                    <a:pt x="1231" y="50"/>
                  </a:lnTo>
                  <a:lnTo>
                    <a:pt x="1328" y="28"/>
                  </a:lnTo>
                  <a:lnTo>
                    <a:pt x="1427" y="13"/>
                  </a:lnTo>
                  <a:lnTo>
                    <a:pt x="1529" y="3"/>
                  </a:lnTo>
                  <a:lnTo>
                    <a:pt x="1632" y="0"/>
                  </a:lnTo>
                  <a:close/>
                </a:path>
              </a:pathLst>
            </a:custGeom>
            <a:solidFill>
              <a:schemeClr val="bg1">
                <a:lumMod val="65000"/>
              </a:schemeClr>
            </a:solidFill>
            <a:ln w="0">
              <a:solidFill>
                <a:srgbClr val="A6A6A6"/>
              </a:solidFill>
              <a:prstDash val="solid"/>
              <a:round/>
              <a:headEnd/>
              <a:tailEnd/>
            </a:ln>
          </xdr:spPr>
        </xdr:sp>
      </xdr:grpSp>
    </xdr:grpSp>
    <xdr:clientData/>
  </xdr:twoCellAnchor>
  <xdr:twoCellAnchor>
    <xdr:from>
      <xdr:col>0</xdr:col>
      <xdr:colOff>303404</xdr:colOff>
      <xdr:row>23</xdr:row>
      <xdr:rowOff>160245</xdr:rowOff>
    </xdr:from>
    <xdr:to>
      <xdr:col>2</xdr:col>
      <xdr:colOff>530687</xdr:colOff>
      <xdr:row>24</xdr:row>
      <xdr:rowOff>160245</xdr:rowOff>
    </xdr:to>
    <xdr:grpSp>
      <xdr:nvGrpSpPr>
        <xdr:cNvPr id="117" name="Edytuj godziny" descr="Kliknij, aby edytować przedziały czasu w harmonogramie" title="Edytuj godziny"/>
        <xdr:cNvGrpSpPr/>
      </xdr:nvGrpSpPr>
      <xdr:grpSpPr>
        <a:xfrm>
          <a:off x="280544" y="4587465"/>
          <a:ext cx="1454103" cy="190500"/>
          <a:chOff x="303404" y="4513170"/>
          <a:chExt cx="1379808" cy="190500"/>
        </a:xfrm>
      </xdr:grpSpPr>
      <xdr:sp macro="" textlink="">
        <xdr:nvSpPr>
          <xdr:cNvPr id="118" name="Prostokąt zaokrąglony 117">
            <a:hlinkClick xmlns:r="http://schemas.openxmlformats.org/officeDocument/2006/relationships" r:id="rId2" tooltip="Kliknij, aby edytować przedziały czasu w harmonogramie"/>
          </xdr:cNvPr>
          <xdr:cNvSpPr/>
        </xdr:nvSpPr>
        <xdr:spPr>
          <a:xfrm>
            <a:off x="303404" y="4513170"/>
            <a:ext cx="1379808" cy="190500"/>
          </a:xfrm>
          <a:prstGeom prst="roundRect">
            <a:avLst/>
          </a:prstGeom>
          <a:solidFill>
            <a:schemeClr val="bg1">
              <a:lumMod val="85000"/>
            </a:schemeClr>
          </a:solidFill>
          <a:ln>
            <a:solidFill>
              <a:schemeClr val="bg1">
                <a:lumMod val="65000"/>
              </a:schemeClr>
            </a:solidFill>
          </a:ln>
          <a:effectLst/>
        </xdr:spPr>
        <xdr:style>
          <a:lnRef idx="1">
            <a:schemeClr val="accent3"/>
          </a:lnRef>
          <a:fillRef idx="2">
            <a:schemeClr val="accent3"/>
          </a:fillRef>
          <a:effectRef idx="1">
            <a:schemeClr val="accent3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r" rtl="0"/>
            <a:r>
              <a:rPr lang="pl" sz="900" b="1">
                <a:solidFill>
                  <a:schemeClr val="tx2"/>
                </a:solidFill>
                <a:effectLst/>
                <a:latin typeface="+mn-lt"/>
                <a:ea typeface="+mn-ea"/>
                <a:cs typeface="+mn-cs"/>
              </a:rPr>
              <a:t>EDYTUJ GODZINY</a:t>
            </a:r>
            <a:endParaRPr lang="en-US" sz="1000" b="1">
              <a:solidFill>
                <a:schemeClr val="tx2"/>
              </a:solidFill>
            </a:endParaRPr>
          </a:p>
        </xdr:txBody>
      </xdr:sp>
      <xdr:grpSp>
        <xdr:nvGrpSpPr>
          <xdr:cNvPr id="119" name="Edytuj godziny"/>
          <xdr:cNvGrpSpPr>
            <a:grpSpLocks noChangeAspect="1"/>
          </xdr:cNvGrpSpPr>
        </xdr:nvGrpSpPr>
        <xdr:grpSpPr bwMode="auto">
          <a:xfrm>
            <a:off x="344034" y="4540255"/>
            <a:ext cx="132757" cy="134639"/>
            <a:chOff x="43" y="73"/>
            <a:chExt cx="41" cy="425"/>
          </a:xfrm>
        </xdr:grpSpPr>
        <xdr:sp macro="" textlink="">
          <xdr:nvSpPr>
            <xdr:cNvPr id="121" name="Prostokąt 20"/>
            <xdr:cNvSpPr>
              <a:spLocks noChangeArrowheads="1"/>
            </xdr:cNvSpPr>
          </xdr:nvSpPr>
          <xdr:spPr bwMode="auto">
            <a:xfrm>
              <a:off x="43" y="73"/>
              <a:ext cx="16" cy="425"/>
            </a:xfrm>
            <a:prstGeom prst="rect">
              <a:avLst/>
            </a:prstGeom>
            <a:noFill/>
            <a:ln w="0">
              <a:noFill/>
              <a:prstDash val="solid"/>
              <a:miter lim="800000"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122" name="Dowolny kształt 21"/>
            <xdr:cNvSpPr>
              <a:spLocks noEditPoints="1"/>
            </xdr:cNvSpPr>
          </xdr:nvSpPr>
          <xdr:spPr bwMode="auto">
            <a:xfrm>
              <a:off x="43" y="74"/>
              <a:ext cx="41" cy="424"/>
            </a:xfrm>
            <a:custGeom>
              <a:avLst/>
              <a:gdLst>
                <a:gd name="T0" fmla="*/ 3093 w 3093"/>
                <a:gd name="T1" fmla="*/ 2631 h 2631"/>
                <a:gd name="T2" fmla="*/ 331 w 3093"/>
                <a:gd name="T3" fmla="*/ 1968 h 2631"/>
                <a:gd name="T4" fmla="*/ 460 w 3093"/>
                <a:gd name="T5" fmla="*/ 1994 h 2631"/>
                <a:gd name="T6" fmla="*/ 565 w 3093"/>
                <a:gd name="T7" fmla="*/ 2064 h 2631"/>
                <a:gd name="T8" fmla="*/ 635 w 3093"/>
                <a:gd name="T9" fmla="*/ 2169 h 2631"/>
                <a:gd name="T10" fmla="*/ 661 w 3093"/>
                <a:gd name="T11" fmla="*/ 2298 h 2631"/>
                <a:gd name="T12" fmla="*/ 635 w 3093"/>
                <a:gd name="T13" fmla="*/ 2427 h 2631"/>
                <a:gd name="T14" fmla="*/ 565 w 3093"/>
                <a:gd name="T15" fmla="*/ 2532 h 2631"/>
                <a:gd name="T16" fmla="*/ 460 w 3093"/>
                <a:gd name="T17" fmla="*/ 2603 h 2631"/>
                <a:gd name="T18" fmla="*/ 331 w 3093"/>
                <a:gd name="T19" fmla="*/ 2629 h 2631"/>
                <a:gd name="T20" fmla="*/ 202 w 3093"/>
                <a:gd name="T21" fmla="*/ 2603 h 2631"/>
                <a:gd name="T22" fmla="*/ 96 w 3093"/>
                <a:gd name="T23" fmla="*/ 2532 h 2631"/>
                <a:gd name="T24" fmla="*/ 26 w 3093"/>
                <a:gd name="T25" fmla="*/ 2427 h 2631"/>
                <a:gd name="T26" fmla="*/ 0 w 3093"/>
                <a:gd name="T27" fmla="*/ 2298 h 2631"/>
                <a:gd name="T28" fmla="*/ 26 w 3093"/>
                <a:gd name="T29" fmla="*/ 2169 h 2631"/>
                <a:gd name="T30" fmla="*/ 96 w 3093"/>
                <a:gd name="T31" fmla="*/ 2064 h 2631"/>
                <a:gd name="T32" fmla="*/ 202 w 3093"/>
                <a:gd name="T33" fmla="*/ 1994 h 2631"/>
                <a:gd name="T34" fmla="*/ 331 w 3093"/>
                <a:gd name="T35" fmla="*/ 1968 h 2631"/>
                <a:gd name="T36" fmla="*/ 3093 w 3093"/>
                <a:gd name="T37" fmla="*/ 1636 h 2631"/>
                <a:gd name="T38" fmla="*/ 331 w 3093"/>
                <a:gd name="T39" fmla="*/ 950 h 2631"/>
                <a:gd name="T40" fmla="*/ 460 w 3093"/>
                <a:gd name="T41" fmla="*/ 976 h 2631"/>
                <a:gd name="T42" fmla="*/ 565 w 3093"/>
                <a:gd name="T43" fmla="*/ 1048 h 2631"/>
                <a:gd name="T44" fmla="*/ 635 w 3093"/>
                <a:gd name="T45" fmla="*/ 1153 h 2631"/>
                <a:gd name="T46" fmla="*/ 661 w 3093"/>
                <a:gd name="T47" fmla="*/ 1281 h 2631"/>
                <a:gd name="T48" fmla="*/ 635 w 3093"/>
                <a:gd name="T49" fmla="*/ 1409 h 2631"/>
                <a:gd name="T50" fmla="*/ 565 w 3093"/>
                <a:gd name="T51" fmla="*/ 1515 h 2631"/>
                <a:gd name="T52" fmla="*/ 460 w 3093"/>
                <a:gd name="T53" fmla="*/ 1586 h 2631"/>
                <a:gd name="T54" fmla="*/ 331 w 3093"/>
                <a:gd name="T55" fmla="*/ 1612 h 2631"/>
                <a:gd name="T56" fmla="*/ 202 w 3093"/>
                <a:gd name="T57" fmla="*/ 1586 h 2631"/>
                <a:gd name="T58" fmla="*/ 96 w 3093"/>
                <a:gd name="T59" fmla="*/ 1515 h 2631"/>
                <a:gd name="T60" fmla="*/ 26 w 3093"/>
                <a:gd name="T61" fmla="*/ 1409 h 2631"/>
                <a:gd name="T62" fmla="*/ 0 w 3093"/>
                <a:gd name="T63" fmla="*/ 1281 h 2631"/>
                <a:gd name="T64" fmla="*/ 26 w 3093"/>
                <a:gd name="T65" fmla="*/ 1153 h 2631"/>
                <a:gd name="T66" fmla="*/ 96 w 3093"/>
                <a:gd name="T67" fmla="*/ 1048 h 2631"/>
                <a:gd name="T68" fmla="*/ 202 w 3093"/>
                <a:gd name="T69" fmla="*/ 976 h 2631"/>
                <a:gd name="T70" fmla="*/ 331 w 3093"/>
                <a:gd name="T71" fmla="*/ 950 h 2631"/>
                <a:gd name="T72" fmla="*/ 3093 w 3093"/>
                <a:gd name="T73" fmla="*/ 641 h 2631"/>
                <a:gd name="T74" fmla="*/ 331 w 3093"/>
                <a:gd name="T75" fmla="*/ 0 h 2631"/>
                <a:gd name="T76" fmla="*/ 460 w 3093"/>
                <a:gd name="T77" fmla="*/ 26 h 2631"/>
                <a:gd name="T78" fmla="*/ 565 w 3093"/>
                <a:gd name="T79" fmla="*/ 97 h 2631"/>
                <a:gd name="T80" fmla="*/ 635 w 3093"/>
                <a:gd name="T81" fmla="*/ 202 h 2631"/>
                <a:gd name="T82" fmla="*/ 661 w 3093"/>
                <a:gd name="T83" fmla="*/ 331 h 2631"/>
                <a:gd name="T84" fmla="*/ 635 w 3093"/>
                <a:gd name="T85" fmla="*/ 459 h 2631"/>
                <a:gd name="T86" fmla="*/ 565 w 3093"/>
                <a:gd name="T87" fmla="*/ 565 h 2631"/>
                <a:gd name="T88" fmla="*/ 460 w 3093"/>
                <a:gd name="T89" fmla="*/ 636 h 2631"/>
                <a:gd name="T90" fmla="*/ 331 w 3093"/>
                <a:gd name="T91" fmla="*/ 661 h 2631"/>
                <a:gd name="T92" fmla="*/ 202 w 3093"/>
                <a:gd name="T93" fmla="*/ 636 h 2631"/>
                <a:gd name="T94" fmla="*/ 96 w 3093"/>
                <a:gd name="T95" fmla="*/ 565 h 2631"/>
                <a:gd name="T96" fmla="*/ 26 w 3093"/>
                <a:gd name="T97" fmla="*/ 459 h 2631"/>
                <a:gd name="T98" fmla="*/ 0 w 3093"/>
                <a:gd name="T99" fmla="*/ 331 h 2631"/>
                <a:gd name="T100" fmla="*/ 26 w 3093"/>
                <a:gd name="T101" fmla="*/ 202 h 2631"/>
                <a:gd name="T102" fmla="*/ 96 w 3093"/>
                <a:gd name="T103" fmla="*/ 97 h 2631"/>
                <a:gd name="T104" fmla="*/ 202 w 3093"/>
                <a:gd name="T105" fmla="*/ 26 h 2631"/>
                <a:gd name="T106" fmla="*/ 331 w 3093"/>
                <a:gd name="T107" fmla="*/ 0 h 263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  <a:cxn ang="0">
                  <a:pos x="T84" y="T85"/>
                </a:cxn>
                <a:cxn ang="0">
                  <a:pos x="T86" y="T87"/>
                </a:cxn>
                <a:cxn ang="0">
                  <a:pos x="T88" y="T89"/>
                </a:cxn>
                <a:cxn ang="0">
                  <a:pos x="T90" y="T91"/>
                </a:cxn>
                <a:cxn ang="0">
                  <a:pos x="T92" y="T93"/>
                </a:cxn>
                <a:cxn ang="0">
                  <a:pos x="T94" y="T95"/>
                </a:cxn>
                <a:cxn ang="0">
                  <a:pos x="T96" y="T97"/>
                </a:cxn>
                <a:cxn ang="0">
                  <a:pos x="T98" y="T99"/>
                </a:cxn>
                <a:cxn ang="0">
                  <a:pos x="T100" y="T101"/>
                </a:cxn>
                <a:cxn ang="0">
                  <a:pos x="T102" y="T103"/>
                </a:cxn>
                <a:cxn ang="0">
                  <a:pos x="T104" y="T105"/>
                </a:cxn>
                <a:cxn ang="0">
                  <a:pos x="T106" y="T107"/>
                </a:cxn>
              </a:cxnLst>
              <a:rect l="0" t="0" r="r" b="b"/>
              <a:pathLst>
                <a:path w="3093" h="2631">
                  <a:moveTo>
                    <a:pt x="1053" y="2001"/>
                  </a:moveTo>
                  <a:lnTo>
                    <a:pt x="3093" y="2001"/>
                  </a:lnTo>
                  <a:lnTo>
                    <a:pt x="3093" y="2631"/>
                  </a:lnTo>
                  <a:lnTo>
                    <a:pt x="1053" y="2631"/>
                  </a:lnTo>
                  <a:lnTo>
                    <a:pt x="1053" y="2001"/>
                  </a:lnTo>
                  <a:close/>
                  <a:moveTo>
                    <a:pt x="331" y="1968"/>
                  </a:moveTo>
                  <a:lnTo>
                    <a:pt x="375" y="1971"/>
                  </a:lnTo>
                  <a:lnTo>
                    <a:pt x="419" y="1980"/>
                  </a:lnTo>
                  <a:lnTo>
                    <a:pt x="460" y="1994"/>
                  </a:lnTo>
                  <a:lnTo>
                    <a:pt x="498" y="2013"/>
                  </a:lnTo>
                  <a:lnTo>
                    <a:pt x="533" y="2037"/>
                  </a:lnTo>
                  <a:lnTo>
                    <a:pt x="565" y="2064"/>
                  </a:lnTo>
                  <a:lnTo>
                    <a:pt x="593" y="2096"/>
                  </a:lnTo>
                  <a:lnTo>
                    <a:pt x="616" y="2131"/>
                  </a:lnTo>
                  <a:lnTo>
                    <a:pt x="635" y="2169"/>
                  </a:lnTo>
                  <a:lnTo>
                    <a:pt x="650" y="2210"/>
                  </a:lnTo>
                  <a:lnTo>
                    <a:pt x="658" y="2253"/>
                  </a:lnTo>
                  <a:lnTo>
                    <a:pt x="661" y="2298"/>
                  </a:lnTo>
                  <a:lnTo>
                    <a:pt x="658" y="2342"/>
                  </a:lnTo>
                  <a:lnTo>
                    <a:pt x="650" y="2385"/>
                  </a:lnTo>
                  <a:lnTo>
                    <a:pt x="635" y="2427"/>
                  </a:lnTo>
                  <a:lnTo>
                    <a:pt x="616" y="2465"/>
                  </a:lnTo>
                  <a:lnTo>
                    <a:pt x="593" y="2500"/>
                  </a:lnTo>
                  <a:lnTo>
                    <a:pt x="565" y="2532"/>
                  </a:lnTo>
                  <a:lnTo>
                    <a:pt x="533" y="2560"/>
                  </a:lnTo>
                  <a:lnTo>
                    <a:pt x="498" y="2583"/>
                  </a:lnTo>
                  <a:lnTo>
                    <a:pt x="460" y="2603"/>
                  </a:lnTo>
                  <a:lnTo>
                    <a:pt x="419" y="2617"/>
                  </a:lnTo>
                  <a:lnTo>
                    <a:pt x="375" y="2626"/>
                  </a:lnTo>
                  <a:lnTo>
                    <a:pt x="331" y="2629"/>
                  </a:lnTo>
                  <a:lnTo>
                    <a:pt x="286" y="2626"/>
                  </a:lnTo>
                  <a:lnTo>
                    <a:pt x="243" y="2617"/>
                  </a:lnTo>
                  <a:lnTo>
                    <a:pt x="202" y="2603"/>
                  </a:lnTo>
                  <a:lnTo>
                    <a:pt x="164" y="2583"/>
                  </a:lnTo>
                  <a:lnTo>
                    <a:pt x="128" y="2560"/>
                  </a:lnTo>
                  <a:lnTo>
                    <a:pt x="96" y="2532"/>
                  </a:lnTo>
                  <a:lnTo>
                    <a:pt x="69" y="2500"/>
                  </a:lnTo>
                  <a:lnTo>
                    <a:pt x="45" y="2465"/>
                  </a:lnTo>
                  <a:lnTo>
                    <a:pt x="26" y="2427"/>
                  </a:lnTo>
                  <a:lnTo>
                    <a:pt x="12" y="2385"/>
                  </a:lnTo>
                  <a:lnTo>
                    <a:pt x="3" y="2342"/>
                  </a:lnTo>
                  <a:lnTo>
                    <a:pt x="0" y="2298"/>
                  </a:lnTo>
                  <a:lnTo>
                    <a:pt x="3" y="2253"/>
                  </a:lnTo>
                  <a:lnTo>
                    <a:pt x="12" y="2210"/>
                  </a:lnTo>
                  <a:lnTo>
                    <a:pt x="26" y="2169"/>
                  </a:lnTo>
                  <a:lnTo>
                    <a:pt x="45" y="2131"/>
                  </a:lnTo>
                  <a:lnTo>
                    <a:pt x="69" y="2096"/>
                  </a:lnTo>
                  <a:lnTo>
                    <a:pt x="96" y="2064"/>
                  </a:lnTo>
                  <a:lnTo>
                    <a:pt x="128" y="2037"/>
                  </a:lnTo>
                  <a:lnTo>
                    <a:pt x="164" y="2013"/>
                  </a:lnTo>
                  <a:lnTo>
                    <a:pt x="202" y="1994"/>
                  </a:lnTo>
                  <a:lnTo>
                    <a:pt x="243" y="1980"/>
                  </a:lnTo>
                  <a:lnTo>
                    <a:pt x="286" y="1971"/>
                  </a:lnTo>
                  <a:lnTo>
                    <a:pt x="331" y="1968"/>
                  </a:lnTo>
                  <a:close/>
                  <a:moveTo>
                    <a:pt x="1053" y="1004"/>
                  </a:moveTo>
                  <a:lnTo>
                    <a:pt x="3093" y="1004"/>
                  </a:lnTo>
                  <a:lnTo>
                    <a:pt x="3093" y="1636"/>
                  </a:lnTo>
                  <a:lnTo>
                    <a:pt x="1053" y="1636"/>
                  </a:lnTo>
                  <a:lnTo>
                    <a:pt x="1053" y="1004"/>
                  </a:lnTo>
                  <a:close/>
                  <a:moveTo>
                    <a:pt x="331" y="950"/>
                  </a:moveTo>
                  <a:lnTo>
                    <a:pt x="375" y="953"/>
                  </a:lnTo>
                  <a:lnTo>
                    <a:pt x="419" y="962"/>
                  </a:lnTo>
                  <a:lnTo>
                    <a:pt x="460" y="976"/>
                  </a:lnTo>
                  <a:lnTo>
                    <a:pt x="498" y="995"/>
                  </a:lnTo>
                  <a:lnTo>
                    <a:pt x="533" y="1019"/>
                  </a:lnTo>
                  <a:lnTo>
                    <a:pt x="565" y="1048"/>
                  </a:lnTo>
                  <a:lnTo>
                    <a:pt x="593" y="1080"/>
                  </a:lnTo>
                  <a:lnTo>
                    <a:pt x="616" y="1115"/>
                  </a:lnTo>
                  <a:lnTo>
                    <a:pt x="635" y="1153"/>
                  </a:lnTo>
                  <a:lnTo>
                    <a:pt x="650" y="1194"/>
                  </a:lnTo>
                  <a:lnTo>
                    <a:pt x="658" y="1236"/>
                  </a:lnTo>
                  <a:lnTo>
                    <a:pt x="661" y="1281"/>
                  </a:lnTo>
                  <a:lnTo>
                    <a:pt x="658" y="1326"/>
                  </a:lnTo>
                  <a:lnTo>
                    <a:pt x="650" y="1369"/>
                  </a:lnTo>
                  <a:lnTo>
                    <a:pt x="635" y="1409"/>
                  </a:lnTo>
                  <a:lnTo>
                    <a:pt x="616" y="1447"/>
                  </a:lnTo>
                  <a:lnTo>
                    <a:pt x="593" y="1482"/>
                  </a:lnTo>
                  <a:lnTo>
                    <a:pt x="565" y="1515"/>
                  </a:lnTo>
                  <a:lnTo>
                    <a:pt x="533" y="1543"/>
                  </a:lnTo>
                  <a:lnTo>
                    <a:pt x="498" y="1567"/>
                  </a:lnTo>
                  <a:lnTo>
                    <a:pt x="460" y="1586"/>
                  </a:lnTo>
                  <a:lnTo>
                    <a:pt x="419" y="1600"/>
                  </a:lnTo>
                  <a:lnTo>
                    <a:pt x="375" y="1609"/>
                  </a:lnTo>
                  <a:lnTo>
                    <a:pt x="331" y="1612"/>
                  </a:lnTo>
                  <a:lnTo>
                    <a:pt x="286" y="1609"/>
                  </a:lnTo>
                  <a:lnTo>
                    <a:pt x="243" y="1600"/>
                  </a:lnTo>
                  <a:lnTo>
                    <a:pt x="202" y="1586"/>
                  </a:lnTo>
                  <a:lnTo>
                    <a:pt x="164" y="1567"/>
                  </a:lnTo>
                  <a:lnTo>
                    <a:pt x="128" y="1543"/>
                  </a:lnTo>
                  <a:lnTo>
                    <a:pt x="96" y="1515"/>
                  </a:lnTo>
                  <a:lnTo>
                    <a:pt x="69" y="1482"/>
                  </a:lnTo>
                  <a:lnTo>
                    <a:pt x="45" y="1447"/>
                  </a:lnTo>
                  <a:lnTo>
                    <a:pt x="26" y="1409"/>
                  </a:lnTo>
                  <a:lnTo>
                    <a:pt x="12" y="1369"/>
                  </a:lnTo>
                  <a:lnTo>
                    <a:pt x="3" y="1326"/>
                  </a:lnTo>
                  <a:lnTo>
                    <a:pt x="0" y="1281"/>
                  </a:lnTo>
                  <a:lnTo>
                    <a:pt x="3" y="1236"/>
                  </a:lnTo>
                  <a:lnTo>
                    <a:pt x="12" y="1194"/>
                  </a:lnTo>
                  <a:lnTo>
                    <a:pt x="26" y="1153"/>
                  </a:lnTo>
                  <a:lnTo>
                    <a:pt x="45" y="1115"/>
                  </a:lnTo>
                  <a:lnTo>
                    <a:pt x="69" y="1080"/>
                  </a:lnTo>
                  <a:lnTo>
                    <a:pt x="96" y="1048"/>
                  </a:lnTo>
                  <a:lnTo>
                    <a:pt x="128" y="1019"/>
                  </a:lnTo>
                  <a:lnTo>
                    <a:pt x="164" y="995"/>
                  </a:lnTo>
                  <a:lnTo>
                    <a:pt x="202" y="976"/>
                  </a:lnTo>
                  <a:lnTo>
                    <a:pt x="243" y="962"/>
                  </a:lnTo>
                  <a:lnTo>
                    <a:pt x="286" y="953"/>
                  </a:lnTo>
                  <a:lnTo>
                    <a:pt x="331" y="950"/>
                  </a:lnTo>
                  <a:close/>
                  <a:moveTo>
                    <a:pt x="1053" y="10"/>
                  </a:moveTo>
                  <a:lnTo>
                    <a:pt x="3093" y="10"/>
                  </a:lnTo>
                  <a:lnTo>
                    <a:pt x="3093" y="641"/>
                  </a:lnTo>
                  <a:lnTo>
                    <a:pt x="1053" y="641"/>
                  </a:lnTo>
                  <a:lnTo>
                    <a:pt x="1053" y="10"/>
                  </a:lnTo>
                  <a:close/>
                  <a:moveTo>
                    <a:pt x="331" y="0"/>
                  </a:moveTo>
                  <a:lnTo>
                    <a:pt x="375" y="3"/>
                  </a:lnTo>
                  <a:lnTo>
                    <a:pt x="419" y="12"/>
                  </a:lnTo>
                  <a:lnTo>
                    <a:pt x="460" y="26"/>
                  </a:lnTo>
                  <a:lnTo>
                    <a:pt x="498" y="45"/>
                  </a:lnTo>
                  <a:lnTo>
                    <a:pt x="533" y="69"/>
                  </a:lnTo>
                  <a:lnTo>
                    <a:pt x="565" y="97"/>
                  </a:lnTo>
                  <a:lnTo>
                    <a:pt x="593" y="129"/>
                  </a:lnTo>
                  <a:lnTo>
                    <a:pt x="616" y="164"/>
                  </a:lnTo>
                  <a:lnTo>
                    <a:pt x="635" y="202"/>
                  </a:lnTo>
                  <a:lnTo>
                    <a:pt x="650" y="243"/>
                  </a:lnTo>
                  <a:lnTo>
                    <a:pt x="658" y="286"/>
                  </a:lnTo>
                  <a:lnTo>
                    <a:pt x="661" y="331"/>
                  </a:lnTo>
                  <a:lnTo>
                    <a:pt x="658" y="375"/>
                  </a:lnTo>
                  <a:lnTo>
                    <a:pt x="650" y="418"/>
                  </a:lnTo>
                  <a:lnTo>
                    <a:pt x="635" y="459"/>
                  </a:lnTo>
                  <a:lnTo>
                    <a:pt x="616" y="497"/>
                  </a:lnTo>
                  <a:lnTo>
                    <a:pt x="593" y="532"/>
                  </a:lnTo>
                  <a:lnTo>
                    <a:pt x="565" y="565"/>
                  </a:lnTo>
                  <a:lnTo>
                    <a:pt x="533" y="593"/>
                  </a:lnTo>
                  <a:lnTo>
                    <a:pt x="498" y="616"/>
                  </a:lnTo>
                  <a:lnTo>
                    <a:pt x="460" y="636"/>
                  </a:lnTo>
                  <a:lnTo>
                    <a:pt x="419" y="650"/>
                  </a:lnTo>
                  <a:lnTo>
                    <a:pt x="375" y="658"/>
                  </a:lnTo>
                  <a:lnTo>
                    <a:pt x="331" y="661"/>
                  </a:lnTo>
                  <a:lnTo>
                    <a:pt x="286" y="658"/>
                  </a:lnTo>
                  <a:lnTo>
                    <a:pt x="243" y="650"/>
                  </a:lnTo>
                  <a:lnTo>
                    <a:pt x="202" y="636"/>
                  </a:lnTo>
                  <a:lnTo>
                    <a:pt x="164" y="616"/>
                  </a:lnTo>
                  <a:lnTo>
                    <a:pt x="128" y="593"/>
                  </a:lnTo>
                  <a:lnTo>
                    <a:pt x="96" y="565"/>
                  </a:lnTo>
                  <a:lnTo>
                    <a:pt x="69" y="532"/>
                  </a:lnTo>
                  <a:lnTo>
                    <a:pt x="45" y="497"/>
                  </a:lnTo>
                  <a:lnTo>
                    <a:pt x="26" y="459"/>
                  </a:lnTo>
                  <a:lnTo>
                    <a:pt x="12" y="418"/>
                  </a:lnTo>
                  <a:lnTo>
                    <a:pt x="3" y="375"/>
                  </a:lnTo>
                  <a:lnTo>
                    <a:pt x="0" y="331"/>
                  </a:lnTo>
                  <a:lnTo>
                    <a:pt x="3" y="286"/>
                  </a:lnTo>
                  <a:lnTo>
                    <a:pt x="12" y="243"/>
                  </a:lnTo>
                  <a:lnTo>
                    <a:pt x="26" y="202"/>
                  </a:lnTo>
                  <a:lnTo>
                    <a:pt x="45" y="164"/>
                  </a:lnTo>
                  <a:lnTo>
                    <a:pt x="69" y="129"/>
                  </a:lnTo>
                  <a:lnTo>
                    <a:pt x="96" y="97"/>
                  </a:lnTo>
                  <a:lnTo>
                    <a:pt x="128" y="69"/>
                  </a:lnTo>
                  <a:lnTo>
                    <a:pt x="164" y="45"/>
                  </a:lnTo>
                  <a:lnTo>
                    <a:pt x="202" y="26"/>
                  </a:lnTo>
                  <a:lnTo>
                    <a:pt x="243" y="12"/>
                  </a:lnTo>
                  <a:lnTo>
                    <a:pt x="286" y="3"/>
                  </a:lnTo>
                  <a:lnTo>
                    <a:pt x="331" y="0"/>
                  </a:lnTo>
                  <a:close/>
                </a:path>
              </a:pathLst>
            </a:custGeom>
            <a:solidFill>
              <a:schemeClr val="bg1">
                <a:lumMod val="65000"/>
              </a:schemeClr>
            </a:solidFill>
            <a:ln w="0">
              <a:solidFill>
                <a:srgbClr val="A6A6A6"/>
              </a:solidFill>
              <a:prstDash val="solid"/>
              <a:round/>
              <a:headEnd/>
              <a:tailEnd/>
            </a:ln>
          </xdr:spPr>
        </xdr:sp>
      </xdr:grpSp>
    </xdr:grpSp>
    <xdr:clientData/>
  </xdr:twoCellAnchor>
  <xdr:twoCellAnchor>
    <xdr:from>
      <xdr:col>1</xdr:col>
      <xdr:colOff>280</xdr:colOff>
      <xdr:row>20</xdr:row>
      <xdr:rowOff>112569</xdr:rowOff>
    </xdr:from>
    <xdr:to>
      <xdr:col>1</xdr:col>
      <xdr:colOff>296115</xdr:colOff>
      <xdr:row>22</xdr:row>
      <xdr:rowOff>14518</xdr:rowOff>
    </xdr:to>
    <xdr:grpSp>
      <xdr:nvGrpSpPr>
        <xdr:cNvPr id="123" name="Ikona przybornika" descr="„”" title="Ikona przybornika"/>
        <xdr:cNvGrpSpPr>
          <a:grpSpLocks noChangeAspect="1"/>
        </xdr:cNvGrpSpPr>
      </xdr:nvGrpSpPr>
      <xdr:grpSpPr bwMode="auto">
        <a:xfrm>
          <a:off x="282220" y="3968289"/>
          <a:ext cx="295835" cy="282949"/>
          <a:chOff x="32" y="131"/>
          <a:chExt cx="31" cy="402"/>
        </a:xfrm>
      </xdr:grpSpPr>
      <xdr:sp macro="" textlink="">
        <xdr:nvSpPr>
          <xdr:cNvPr id="125" name="Prostokąt 25"/>
          <xdr:cNvSpPr>
            <a:spLocks noChangeArrowheads="1"/>
          </xdr:cNvSpPr>
        </xdr:nvSpPr>
        <xdr:spPr bwMode="auto">
          <a:xfrm>
            <a:off x="32" y="131"/>
            <a:ext cx="31" cy="402"/>
          </a:xfrm>
          <a:prstGeom prst="rect">
            <a:avLst/>
          </a:prstGeom>
          <a:noFill/>
          <a:ln w="0">
            <a:noFill/>
            <a:prstDash val="solid"/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26" name="Prostokąt 26"/>
          <xdr:cNvSpPr>
            <a:spLocks noChangeArrowheads="1"/>
          </xdr:cNvSpPr>
        </xdr:nvSpPr>
        <xdr:spPr bwMode="auto">
          <a:xfrm>
            <a:off x="32" y="141"/>
            <a:ext cx="30" cy="387"/>
          </a:xfrm>
          <a:prstGeom prst="rect">
            <a:avLst/>
          </a:prstGeom>
          <a:solidFill>
            <a:srgbClr val="FFFFFF"/>
          </a:solidFill>
          <a:ln w="0">
            <a:noFill/>
            <a:prstDash val="solid"/>
            <a:miter lim="800000"/>
            <a:headEnd/>
            <a:tailEnd/>
          </a:ln>
        </xdr:spPr>
      </xdr:sp>
      <xdr:sp macro="" textlink="">
        <xdr:nvSpPr>
          <xdr:cNvPr id="127" name="Dowolny kształt 27"/>
          <xdr:cNvSpPr>
            <a:spLocks noEditPoints="1"/>
          </xdr:cNvSpPr>
        </xdr:nvSpPr>
        <xdr:spPr bwMode="auto">
          <a:xfrm>
            <a:off x="32" y="131"/>
            <a:ext cx="30" cy="402"/>
          </a:xfrm>
          <a:custGeom>
            <a:avLst/>
            <a:gdLst>
              <a:gd name="T0" fmla="*/ 1245 w 3226"/>
              <a:gd name="T1" fmla="*/ 1697 h 3176"/>
              <a:gd name="T2" fmla="*/ 1983 w 3226"/>
              <a:gd name="T3" fmla="*/ 2197 h 3176"/>
              <a:gd name="T4" fmla="*/ 3226 w 3226"/>
              <a:gd name="T5" fmla="*/ 1697 h 3176"/>
              <a:gd name="T6" fmla="*/ 2 w 3226"/>
              <a:gd name="T7" fmla="*/ 3176 h 3176"/>
              <a:gd name="T8" fmla="*/ 1429 w 3226"/>
              <a:gd name="T9" fmla="*/ 1348 h 3176"/>
              <a:gd name="T10" fmla="*/ 1797 w 3226"/>
              <a:gd name="T11" fmla="*/ 1983 h 3176"/>
              <a:gd name="T12" fmla="*/ 1429 w 3226"/>
              <a:gd name="T13" fmla="*/ 1348 h 3176"/>
              <a:gd name="T14" fmla="*/ 1048 w 3226"/>
              <a:gd name="T15" fmla="*/ 266 h 3176"/>
              <a:gd name="T16" fmla="*/ 1010 w 3226"/>
              <a:gd name="T17" fmla="*/ 284 h 3176"/>
              <a:gd name="T18" fmla="*/ 981 w 3226"/>
              <a:gd name="T19" fmla="*/ 317 h 3176"/>
              <a:gd name="T20" fmla="*/ 965 w 3226"/>
              <a:gd name="T21" fmla="*/ 361 h 3176"/>
              <a:gd name="T22" fmla="*/ 963 w 3226"/>
              <a:gd name="T23" fmla="*/ 621 h 3176"/>
              <a:gd name="T24" fmla="*/ 2262 w 3226"/>
              <a:gd name="T25" fmla="*/ 386 h 3176"/>
              <a:gd name="T26" fmla="*/ 2251 w 3226"/>
              <a:gd name="T27" fmla="*/ 332 h 3176"/>
              <a:gd name="T28" fmla="*/ 2222 w 3226"/>
              <a:gd name="T29" fmla="*/ 290 h 3176"/>
              <a:gd name="T30" fmla="*/ 2180 w 3226"/>
              <a:gd name="T31" fmla="*/ 267 h 3176"/>
              <a:gd name="T32" fmla="*/ 1070 w 3226"/>
              <a:gd name="T33" fmla="*/ 263 h 3176"/>
              <a:gd name="T34" fmla="*/ 2156 w 3226"/>
              <a:gd name="T35" fmla="*/ 0 h 3176"/>
              <a:gd name="T36" fmla="*/ 2238 w 3226"/>
              <a:gd name="T37" fmla="*/ 12 h 3176"/>
              <a:gd name="T38" fmla="*/ 2313 w 3226"/>
              <a:gd name="T39" fmla="*/ 46 h 3176"/>
              <a:gd name="T40" fmla="*/ 2377 w 3226"/>
              <a:gd name="T41" fmla="*/ 98 h 3176"/>
              <a:gd name="T42" fmla="*/ 2429 w 3226"/>
              <a:gd name="T43" fmla="*/ 166 h 3176"/>
              <a:gd name="T44" fmla="*/ 2466 w 3226"/>
              <a:gd name="T45" fmla="*/ 247 h 3176"/>
              <a:gd name="T46" fmla="*/ 2486 w 3226"/>
              <a:gd name="T47" fmla="*/ 338 h 3176"/>
              <a:gd name="T48" fmla="*/ 2490 w 3226"/>
              <a:gd name="T49" fmla="*/ 621 h 3176"/>
              <a:gd name="T50" fmla="*/ 3096 w 3226"/>
              <a:gd name="T51" fmla="*/ 624 h 3176"/>
              <a:gd name="T52" fmla="*/ 3147 w 3226"/>
              <a:gd name="T53" fmla="*/ 645 h 3176"/>
              <a:gd name="T54" fmla="*/ 3188 w 3226"/>
              <a:gd name="T55" fmla="*/ 685 h 3176"/>
              <a:gd name="T56" fmla="*/ 3215 w 3226"/>
              <a:gd name="T57" fmla="*/ 739 h 3176"/>
              <a:gd name="T58" fmla="*/ 3226 w 3226"/>
              <a:gd name="T59" fmla="*/ 802 h 3176"/>
              <a:gd name="T60" fmla="*/ 1983 w 3226"/>
              <a:gd name="T61" fmla="*/ 1476 h 3176"/>
              <a:gd name="T62" fmla="*/ 1245 w 3226"/>
              <a:gd name="T63" fmla="*/ 1135 h 3176"/>
              <a:gd name="T64" fmla="*/ 0 w 3226"/>
              <a:gd name="T65" fmla="*/ 1476 h 3176"/>
              <a:gd name="T66" fmla="*/ 3 w 3226"/>
              <a:gd name="T67" fmla="*/ 770 h 3176"/>
              <a:gd name="T68" fmla="*/ 21 w 3226"/>
              <a:gd name="T69" fmla="*/ 711 h 3176"/>
              <a:gd name="T70" fmla="*/ 56 w 3226"/>
              <a:gd name="T71" fmla="*/ 663 h 3176"/>
              <a:gd name="T72" fmla="*/ 103 w 3226"/>
              <a:gd name="T73" fmla="*/ 632 h 3176"/>
              <a:gd name="T74" fmla="*/ 157 w 3226"/>
              <a:gd name="T75" fmla="*/ 621 h 3176"/>
              <a:gd name="T76" fmla="*/ 736 w 3226"/>
              <a:gd name="T77" fmla="*/ 386 h 3176"/>
              <a:gd name="T78" fmla="*/ 746 w 3226"/>
              <a:gd name="T79" fmla="*/ 291 h 3176"/>
              <a:gd name="T80" fmla="*/ 775 w 3226"/>
              <a:gd name="T81" fmla="*/ 205 h 3176"/>
              <a:gd name="T82" fmla="*/ 820 w 3226"/>
              <a:gd name="T83" fmla="*/ 130 h 3176"/>
              <a:gd name="T84" fmla="*/ 879 w 3226"/>
              <a:gd name="T85" fmla="*/ 70 h 3176"/>
              <a:gd name="T86" fmla="*/ 949 w 3226"/>
              <a:gd name="T87" fmla="*/ 26 h 3176"/>
              <a:gd name="T88" fmla="*/ 1028 w 3226"/>
              <a:gd name="T89" fmla="*/ 3 h 317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</a:cxnLst>
            <a:rect l="0" t="0" r="r" b="b"/>
            <a:pathLst>
              <a:path w="3226" h="3176">
                <a:moveTo>
                  <a:pt x="2" y="1697"/>
                </a:moveTo>
                <a:lnTo>
                  <a:pt x="1245" y="1697"/>
                </a:lnTo>
                <a:lnTo>
                  <a:pt x="1245" y="2197"/>
                </a:lnTo>
                <a:lnTo>
                  <a:pt x="1983" y="2197"/>
                </a:lnTo>
                <a:lnTo>
                  <a:pt x="1983" y="1697"/>
                </a:lnTo>
                <a:lnTo>
                  <a:pt x="3226" y="1697"/>
                </a:lnTo>
                <a:lnTo>
                  <a:pt x="3226" y="3176"/>
                </a:lnTo>
                <a:lnTo>
                  <a:pt x="2" y="3176"/>
                </a:lnTo>
                <a:lnTo>
                  <a:pt x="2" y="1697"/>
                </a:lnTo>
                <a:close/>
                <a:moveTo>
                  <a:pt x="1429" y="1348"/>
                </a:moveTo>
                <a:lnTo>
                  <a:pt x="1797" y="1348"/>
                </a:lnTo>
                <a:lnTo>
                  <a:pt x="1797" y="1983"/>
                </a:lnTo>
                <a:lnTo>
                  <a:pt x="1429" y="1983"/>
                </a:lnTo>
                <a:lnTo>
                  <a:pt x="1429" y="1348"/>
                </a:lnTo>
                <a:close/>
                <a:moveTo>
                  <a:pt x="1070" y="263"/>
                </a:moveTo>
                <a:lnTo>
                  <a:pt x="1048" y="266"/>
                </a:lnTo>
                <a:lnTo>
                  <a:pt x="1029" y="273"/>
                </a:lnTo>
                <a:lnTo>
                  <a:pt x="1010" y="284"/>
                </a:lnTo>
                <a:lnTo>
                  <a:pt x="994" y="299"/>
                </a:lnTo>
                <a:lnTo>
                  <a:pt x="981" y="317"/>
                </a:lnTo>
                <a:lnTo>
                  <a:pt x="971" y="338"/>
                </a:lnTo>
                <a:lnTo>
                  <a:pt x="965" y="361"/>
                </a:lnTo>
                <a:lnTo>
                  <a:pt x="963" y="386"/>
                </a:lnTo>
                <a:lnTo>
                  <a:pt x="963" y="621"/>
                </a:lnTo>
                <a:lnTo>
                  <a:pt x="2262" y="621"/>
                </a:lnTo>
                <a:lnTo>
                  <a:pt x="2262" y="386"/>
                </a:lnTo>
                <a:lnTo>
                  <a:pt x="2259" y="358"/>
                </a:lnTo>
                <a:lnTo>
                  <a:pt x="2251" y="332"/>
                </a:lnTo>
                <a:lnTo>
                  <a:pt x="2238" y="309"/>
                </a:lnTo>
                <a:lnTo>
                  <a:pt x="2222" y="290"/>
                </a:lnTo>
                <a:lnTo>
                  <a:pt x="2203" y="276"/>
                </a:lnTo>
                <a:lnTo>
                  <a:pt x="2180" y="267"/>
                </a:lnTo>
                <a:lnTo>
                  <a:pt x="2156" y="263"/>
                </a:lnTo>
                <a:lnTo>
                  <a:pt x="1070" y="263"/>
                </a:lnTo>
                <a:close/>
                <a:moveTo>
                  <a:pt x="1070" y="0"/>
                </a:moveTo>
                <a:lnTo>
                  <a:pt x="2156" y="0"/>
                </a:lnTo>
                <a:lnTo>
                  <a:pt x="2198" y="3"/>
                </a:lnTo>
                <a:lnTo>
                  <a:pt x="2238" y="12"/>
                </a:lnTo>
                <a:lnTo>
                  <a:pt x="2276" y="26"/>
                </a:lnTo>
                <a:lnTo>
                  <a:pt x="2313" y="46"/>
                </a:lnTo>
                <a:lnTo>
                  <a:pt x="2347" y="70"/>
                </a:lnTo>
                <a:lnTo>
                  <a:pt x="2377" y="98"/>
                </a:lnTo>
                <a:lnTo>
                  <a:pt x="2405" y="130"/>
                </a:lnTo>
                <a:lnTo>
                  <a:pt x="2429" y="166"/>
                </a:lnTo>
                <a:lnTo>
                  <a:pt x="2450" y="205"/>
                </a:lnTo>
                <a:lnTo>
                  <a:pt x="2466" y="247"/>
                </a:lnTo>
                <a:lnTo>
                  <a:pt x="2478" y="291"/>
                </a:lnTo>
                <a:lnTo>
                  <a:pt x="2486" y="338"/>
                </a:lnTo>
                <a:lnTo>
                  <a:pt x="2490" y="386"/>
                </a:lnTo>
                <a:lnTo>
                  <a:pt x="2490" y="621"/>
                </a:lnTo>
                <a:lnTo>
                  <a:pt x="3068" y="621"/>
                </a:lnTo>
                <a:lnTo>
                  <a:pt x="3096" y="624"/>
                </a:lnTo>
                <a:lnTo>
                  <a:pt x="3123" y="632"/>
                </a:lnTo>
                <a:lnTo>
                  <a:pt x="3147" y="645"/>
                </a:lnTo>
                <a:lnTo>
                  <a:pt x="3169" y="663"/>
                </a:lnTo>
                <a:lnTo>
                  <a:pt x="3188" y="685"/>
                </a:lnTo>
                <a:lnTo>
                  <a:pt x="3203" y="711"/>
                </a:lnTo>
                <a:lnTo>
                  <a:pt x="3215" y="739"/>
                </a:lnTo>
                <a:lnTo>
                  <a:pt x="3222" y="770"/>
                </a:lnTo>
                <a:lnTo>
                  <a:pt x="3226" y="802"/>
                </a:lnTo>
                <a:lnTo>
                  <a:pt x="3226" y="1476"/>
                </a:lnTo>
                <a:lnTo>
                  <a:pt x="1983" y="1476"/>
                </a:lnTo>
                <a:lnTo>
                  <a:pt x="1983" y="1135"/>
                </a:lnTo>
                <a:lnTo>
                  <a:pt x="1245" y="1135"/>
                </a:lnTo>
                <a:lnTo>
                  <a:pt x="1245" y="1476"/>
                </a:lnTo>
                <a:lnTo>
                  <a:pt x="0" y="1476"/>
                </a:lnTo>
                <a:lnTo>
                  <a:pt x="0" y="802"/>
                </a:lnTo>
                <a:lnTo>
                  <a:pt x="3" y="770"/>
                </a:lnTo>
                <a:lnTo>
                  <a:pt x="10" y="739"/>
                </a:lnTo>
                <a:lnTo>
                  <a:pt x="21" y="711"/>
                </a:lnTo>
                <a:lnTo>
                  <a:pt x="37" y="685"/>
                </a:lnTo>
                <a:lnTo>
                  <a:pt x="56" y="663"/>
                </a:lnTo>
                <a:lnTo>
                  <a:pt x="77" y="645"/>
                </a:lnTo>
                <a:lnTo>
                  <a:pt x="103" y="632"/>
                </a:lnTo>
                <a:lnTo>
                  <a:pt x="129" y="624"/>
                </a:lnTo>
                <a:lnTo>
                  <a:pt x="157" y="621"/>
                </a:lnTo>
                <a:lnTo>
                  <a:pt x="736" y="621"/>
                </a:lnTo>
                <a:lnTo>
                  <a:pt x="736" y="386"/>
                </a:lnTo>
                <a:lnTo>
                  <a:pt x="739" y="338"/>
                </a:lnTo>
                <a:lnTo>
                  <a:pt x="746" y="291"/>
                </a:lnTo>
                <a:lnTo>
                  <a:pt x="758" y="247"/>
                </a:lnTo>
                <a:lnTo>
                  <a:pt x="775" y="205"/>
                </a:lnTo>
                <a:lnTo>
                  <a:pt x="796" y="166"/>
                </a:lnTo>
                <a:lnTo>
                  <a:pt x="820" y="130"/>
                </a:lnTo>
                <a:lnTo>
                  <a:pt x="848" y="98"/>
                </a:lnTo>
                <a:lnTo>
                  <a:pt x="879" y="70"/>
                </a:lnTo>
                <a:lnTo>
                  <a:pt x="913" y="46"/>
                </a:lnTo>
                <a:lnTo>
                  <a:pt x="949" y="26"/>
                </a:lnTo>
                <a:lnTo>
                  <a:pt x="987" y="12"/>
                </a:lnTo>
                <a:lnTo>
                  <a:pt x="1028" y="3"/>
                </a:lnTo>
                <a:lnTo>
                  <a:pt x="1070" y="0"/>
                </a:lnTo>
                <a:close/>
              </a:path>
            </a:pathLst>
          </a:custGeom>
          <a:solidFill>
            <a:schemeClr val="accent1"/>
          </a:solidFill>
          <a:ln w="0">
            <a:noFill/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4</xdr:col>
      <xdr:colOff>143740</xdr:colOff>
      <xdr:row>1</xdr:row>
      <xdr:rowOff>10390</xdr:rowOff>
    </xdr:from>
    <xdr:to>
      <xdr:col>4</xdr:col>
      <xdr:colOff>461399</xdr:colOff>
      <xdr:row>2</xdr:row>
      <xdr:rowOff>210761</xdr:rowOff>
    </xdr:to>
    <xdr:grpSp>
      <xdr:nvGrpSpPr>
        <xdr:cNvPr id="155" name="Ikona zegara" descr="„”" title="Ikona zegara"/>
        <xdr:cNvGrpSpPr>
          <a:grpSpLocks noChangeAspect="1"/>
        </xdr:cNvGrpSpPr>
      </xdr:nvGrpSpPr>
      <xdr:grpSpPr bwMode="auto">
        <a:xfrm>
          <a:off x="2978380" y="185650"/>
          <a:ext cx="317659" cy="314671"/>
          <a:chOff x="270" y="53"/>
          <a:chExt cx="29" cy="29"/>
        </a:xfrm>
      </xdr:grpSpPr>
      <xdr:sp macro="" textlink="">
        <xdr:nvSpPr>
          <xdr:cNvPr id="157" name="Prostokąt 9"/>
          <xdr:cNvSpPr>
            <a:spLocks noChangeArrowheads="1"/>
          </xdr:cNvSpPr>
        </xdr:nvSpPr>
        <xdr:spPr bwMode="auto">
          <a:xfrm>
            <a:off x="270" y="53"/>
            <a:ext cx="29" cy="29"/>
          </a:xfrm>
          <a:prstGeom prst="rect">
            <a:avLst/>
          </a:prstGeom>
          <a:noFill/>
          <a:ln w="0">
            <a:noFill/>
            <a:prstDash val="solid"/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58" name="Dowolny kształt 10"/>
          <xdr:cNvSpPr>
            <a:spLocks/>
          </xdr:cNvSpPr>
        </xdr:nvSpPr>
        <xdr:spPr bwMode="auto">
          <a:xfrm>
            <a:off x="270" y="54"/>
            <a:ext cx="28" cy="28"/>
          </a:xfrm>
          <a:custGeom>
            <a:avLst/>
            <a:gdLst>
              <a:gd name="T0" fmla="*/ 1716 w 3227"/>
              <a:gd name="T1" fmla="*/ 4 h 3228"/>
              <a:gd name="T2" fmla="*/ 1915 w 3227"/>
              <a:gd name="T3" fmla="*/ 28 h 3228"/>
              <a:gd name="T4" fmla="*/ 2105 w 3227"/>
              <a:gd name="T5" fmla="*/ 76 h 3228"/>
              <a:gd name="T6" fmla="*/ 2286 w 3227"/>
              <a:gd name="T7" fmla="*/ 146 h 3228"/>
              <a:gd name="T8" fmla="*/ 2455 w 3227"/>
              <a:gd name="T9" fmla="*/ 238 h 3228"/>
              <a:gd name="T10" fmla="*/ 2613 w 3227"/>
              <a:gd name="T11" fmla="*/ 347 h 3228"/>
              <a:gd name="T12" fmla="*/ 2755 w 3227"/>
              <a:gd name="T13" fmla="*/ 473 h 3228"/>
              <a:gd name="T14" fmla="*/ 2881 w 3227"/>
              <a:gd name="T15" fmla="*/ 615 h 3228"/>
              <a:gd name="T16" fmla="*/ 2990 w 3227"/>
              <a:gd name="T17" fmla="*/ 773 h 3228"/>
              <a:gd name="T18" fmla="*/ 3081 w 3227"/>
              <a:gd name="T19" fmla="*/ 942 h 3228"/>
              <a:gd name="T20" fmla="*/ 3151 w 3227"/>
              <a:gd name="T21" fmla="*/ 1123 h 3228"/>
              <a:gd name="T22" fmla="*/ 3199 w 3227"/>
              <a:gd name="T23" fmla="*/ 1314 h 3228"/>
              <a:gd name="T24" fmla="*/ 3224 w 3227"/>
              <a:gd name="T25" fmla="*/ 1512 h 3228"/>
              <a:gd name="T26" fmla="*/ 3224 w 3227"/>
              <a:gd name="T27" fmla="*/ 1717 h 3228"/>
              <a:gd name="T28" fmla="*/ 3199 w 3227"/>
              <a:gd name="T29" fmla="*/ 1915 h 3228"/>
              <a:gd name="T30" fmla="*/ 3151 w 3227"/>
              <a:gd name="T31" fmla="*/ 2106 h 3228"/>
              <a:gd name="T32" fmla="*/ 3081 w 3227"/>
              <a:gd name="T33" fmla="*/ 2287 h 3228"/>
              <a:gd name="T34" fmla="*/ 2990 w 3227"/>
              <a:gd name="T35" fmla="*/ 2456 h 3228"/>
              <a:gd name="T36" fmla="*/ 2881 w 3227"/>
              <a:gd name="T37" fmla="*/ 2613 h 3228"/>
              <a:gd name="T38" fmla="*/ 2755 w 3227"/>
              <a:gd name="T39" fmla="*/ 2755 h 3228"/>
              <a:gd name="T40" fmla="*/ 2613 w 3227"/>
              <a:gd name="T41" fmla="*/ 2882 h 3228"/>
              <a:gd name="T42" fmla="*/ 2455 w 3227"/>
              <a:gd name="T43" fmla="*/ 2991 h 3228"/>
              <a:gd name="T44" fmla="*/ 2286 w 3227"/>
              <a:gd name="T45" fmla="*/ 3082 h 3228"/>
              <a:gd name="T46" fmla="*/ 2105 w 3227"/>
              <a:gd name="T47" fmla="*/ 3152 h 3228"/>
              <a:gd name="T48" fmla="*/ 1915 w 3227"/>
              <a:gd name="T49" fmla="*/ 3200 h 3228"/>
              <a:gd name="T50" fmla="*/ 1716 w 3227"/>
              <a:gd name="T51" fmla="*/ 3225 h 3228"/>
              <a:gd name="T52" fmla="*/ 1511 w 3227"/>
              <a:gd name="T53" fmla="*/ 3225 h 3228"/>
              <a:gd name="T54" fmla="*/ 1313 w 3227"/>
              <a:gd name="T55" fmla="*/ 3200 h 3228"/>
              <a:gd name="T56" fmla="*/ 1122 w 3227"/>
              <a:gd name="T57" fmla="*/ 3152 h 3228"/>
              <a:gd name="T58" fmla="*/ 941 w 3227"/>
              <a:gd name="T59" fmla="*/ 3082 h 3228"/>
              <a:gd name="T60" fmla="*/ 772 w 3227"/>
              <a:gd name="T61" fmla="*/ 2991 h 3228"/>
              <a:gd name="T62" fmla="*/ 615 w 3227"/>
              <a:gd name="T63" fmla="*/ 2882 h 3228"/>
              <a:gd name="T64" fmla="*/ 473 w 3227"/>
              <a:gd name="T65" fmla="*/ 2755 h 3228"/>
              <a:gd name="T66" fmla="*/ 346 w 3227"/>
              <a:gd name="T67" fmla="*/ 2613 h 3228"/>
              <a:gd name="T68" fmla="*/ 237 w 3227"/>
              <a:gd name="T69" fmla="*/ 2456 h 3228"/>
              <a:gd name="T70" fmla="*/ 146 w 3227"/>
              <a:gd name="T71" fmla="*/ 2287 h 3228"/>
              <a:gd name="T72" fmla="*/ 76 w 3227"/>
              <a:gd name="T73" fmla="*/ 2106 h 3228"/>
              <a:gd name="T74" fmla="*/ 28 w 3227"/>
              <a:gd name="T75" fmla="*/ 1915 h 3228"/>
              <a:gd name="T76" fmla="*/ 3 w 3227"/>
              <a:gd name="T77" fmla="*/ 1717 h 3228"/>
              <a:gd name="T78" fmla="*/ 3 w 3227"/>
              <a:gd name="T79" fmla="*/ 1512 h 3228"/>
              <a:gd name="T80" fmla="*/ 28 w 3227"/>
              <a:gd name="T81" fmla="*/ 1314 h 3228"/>
              <a:gd name="T82" fmla="*/ 76 w 3227"/>
              <a:gd name="T83" fmla="*/ 1123 h 3228"/>
              <a:gd name="T84" fmla="*/ 146 w 3227"/>
              <a:gd name="T85" fmla="*/ 942 h 3228"/>
              <a:gd name="T86" fmla="*/ 237 w 3227"/>
              <a:gd name="T87" fmla="*/ 773 h 3228"/>
              <a:gd name="T88" fmla="*/ 346 w 3227"/>
              <a:gd name="T89" fmla="*/ 615 h 3228"/>
              <a:gd name="T90" fmla="*/ 473 w 3227"/>
              <a:gd name="T91" fmla="*/ 473 h 3228"/>
              <a:gd name="T92" fmla="*/ 615 w 3227"/>
              <a:gd name="T93" fmla="*/ 347 h 3228"/>
              <a:gd name="T94" fmla="*/ 772 w 3227"/>
              <a:gd name="T95" fmla="*/ 238 h 3228"/>
              <a:gd name="T96" fmla="*/ 941 w 3227"/>
              <a:gd name="T97" fmla="*/ 146 h 3228"/>
              <a:gd name="T98" fmla="*/ 1122 w 3227"/>
              <a:gd name="T99" fmla="*/ 76 h 3228"/>
              <a:gd name="T100" fmla="*/ 1313 w 3227"/>
              <a:gd name="T101" fmla="*/ 28 h 3228"/>
              <a:gd name="T102" fmla="*/ 1511 w 3227"/>
              <a:gd name="T103" fmla="*/ 4 h 322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  <a:cxn ang="0">
                <a:pos x="T102" y="T103"/>
              </a:cxn>
            </a:cxnLst>
            <a:rect l="0" t="0" r="r" b="b"/>
            <a:pathLst>
              <a:path w="3227" h="3228">
                <a:moveTo>
                  <a:pt x="1613" y="0"/>
                </a:moveTo>
                <a:lnTo>
                  <a:pt x="1716" y="4"/>
                </a:lnTo>
                <a:lnTo>
                  <a:pt x="1816" y="13"/>
                </a:lnTo>
                <a:lnTo>
                  <a:pt x="1915" y="28"/>
                </a:lnTo>
                <a:lnTo>
                  <a:pt x="2011" y="50"/>
                </a:lnTo>
                <a:lnTo>
                  <a:pt x="2105" y="76"/>
                </a:lnTo>
                <a:lnTo>
                  <a:pt x="2197" y="109"/>
                </a:lnTo>
                <a:lnTo>
                  <a:pt x="2286" y="146"/>
                </a:lnTo>
                <a:lnTo>
                  <a:pt x="2372" y="190"/>
                </a:lnTo>
                <a:lnTo>
                  <a:pt x="2455" y="238"/>
                </a:lnTo>
                <a:lnTo>
                  <a:pt x="2535" y="290"/>
                </a:lnTo>
                <a:lnTo>
                  <a:pt x="2613" y="347"/>
                </a:lnTo>
                <a:lnTo>
                  <a:pt x="2686" y="408"/>
                </a:lnTo>
                <a:lnTo>
                  <a:pt x="2755" y="473"/>
                </a:lnTo>
                <a:lnTo>
                  <a:pt x="2820" y="542"/>
                </a:lnTo>
                <a:lnTo>
                  <a:pt x="2881" y="615"/>
                </a:lnTo>
                <a:lnTo>
                  <a:pt x="2938" y="693"/>
                </a:lnTo>
                <a:lnTo>
                  <a:pt x="2990" y="773"/>
                </a:lnTo>
                <a:lnTo>
                  <a:pt x="3038" y="856"/>
                </a:lnTo>
                <a:lnTo>
                  <a:pt x="3081" y="942"/>
                </a:lnTo>
                <a:lnTo>
                  <a:pt x="3119" y="1031"/>
                </a:lnTo>
                <a:lnTo>
                  <a:pt x="3151" y="1123"/>
                </a:lnTo>
                <a:lnTo>
                  <a:pt x="3178" y="1217"/>
                </a:lnTo>
                <a:lnTo>
                  <a:pt x="3199" y="1314"/>
                </a:lnTo>
                <a:lnTo>
                  <a:pt x="3215" y="1412"/>
                </a:lnTo>
                <a:lnTo>
                  <a:pt x="3224" y="1512"/>
                </a:lnTo>
                <a:lnTo>
                  <a:pt x="3227" y="1615"/>
                </a:lnTo>
                <a:lnTo>
                  <a:pt x="3224" y="1717"/>
                </a:lnTo>
                <a:lnTo>
                  <a:pt x="3215" y="1817"/>
                </a:lnTo>
                <a:lnTo>
                  <a:pt x="3199" y="1915"/>
                </a:lnTo>
                <a:lnTo>
                  <a:pt x="3178" y="2011"/>
                </a:lnTo>
                <a:lnTo>
                  <a:pt x="3151" y="2106"/>
                </a:lnTo>
                <a:lnTo>
                  <a:pt x="3119" y="2198"/>
                </a:lnTo>
                <a:lnTo>
                  <a:pt x="3081" y="2287"/>
                </a:lnTo>
                <a:lnTo>
                  <a:pt x="3038" y="2373"/>
                </a:lnTo>
                <a:lnTo>
                  <a:pt x="2990" y="2456"/>
                </a:lnTo>
                <a:lnTo>
                  <a:pt x="2938" y="2537"/>
                </a:lnTo>
                <a:lnTo>
                  <a:pt x="2881" y="2613"/>
                </a:lnTo>
                <a:lnTo>
                  <a:pt x="2820" y="2686"/>
                </a:lnTo>
                <a:lnTo>
                  <a:pt x="2755" y="2755"/>
                </a:lnTo>
                <a:lnTo>
                  <a:pt x="2686" y="2821"/>
                </a:lnTo>
                <a:lnTo>
                  <a:pt x="2613" y="2882"/>
                </a:lnTo>
                <a:lnTo>
                  <a:pt x="2535" y="2939"/>
                </a:lnTo>
                <a:lnTo>
                  <a:pt x="2455" y="2991"/>
                </a:lnTo>
                <a:lnTo>
                  <a:pt x="2372" y="3039"/>
                </a:lnTo>
                <a:lnTo>
                  <a:pt x="2286" y="3082"/>
                </a:lnTo>
                <a:lnTo>
                  <a:pt x="2197" y="3120"/>
                </a:lnTo>
                <a:lnTo>
                  <a:pt x="2105" y="3152"/>
                </a:lnTo>
                <a:lnTo>
                  <a:pt x="2011" y="3179"/>
                </a:lnTo>
                <a:lnTo>
                  <a:pt x="1915" y="3200"/>
                </a:lnTo>
                <a:lnTo>
                  <a:pt x="1816" y="3215"/>
                </a:lnTo>
                <a:lnTo>
                  <a:pt x="1716" y="3225"/>
                </a:lnTo>
                <a:lnTo>
                  <a:pt x="1613" y="3228"/>
                </a:lnTo>
                <a:lnTo>
                  <a:pt x="1511" y="3225"/>
                </a:lnTo>
                <a:lnTo>
                  <a:pt x="1411" y="3215"/>
                </a:lnTo>
                <a:lnTo>
                  <a:pt x="1313" y="3200"/>
                </a:lnTo>
                <a:lnTo>
                  <a:pt x="1217" y="3179"/>
                </a:lnTo>
                <a:lnTo>
                  <a:pt x="1122" y="3152"/>
                </a:lnTo>
                <a:lnTo>
                  <a:pt x="1030" y="3120"/>
                </a:lnTo>
                <a:lnTo>
                  <a:pt x="941" y="3082"/>
                </a:lnTo>
                <a:lnTo>
                  <a:pt x="855" y="3039"/>
                </a:lnTo>
                <a:lnTo>
                  <a:pt x="772" y="2991"/>
                </a:lnTo>
                <a:lnTo>
                  <a:pt x="691" y="2939"/>
                </a:lnTo>
                <a:lnTo>
                  <a:pt x="615" y="2882"/>
                </a:lnTo>
                <a:lnTo>
                  <a:pt x="542" y="2821"/>
                </a:lnTo>
                <a:lnTo>
                  <a:pt x="473" y="2755"/>
                </a:lnTo>
                <a:lnTo>
                  <a:pt x="407" y="2686"/>
                </a:lnTo>
                <a:lnTo>
                  <a:pt x="346" y="2613"/>
                </a:lnTo>
                <a:lnTo>
                  <a:pt x="290" y="2537"/>
                </a:lnTo>
                <a:lnTo>
                  <a:pt x="237" y="2456"/>
                </a:lnTo>
                <a:lnTo>
                  <a:pt x="189" y="2373"/>
                </a:lnTo>
                <a:lnTo>
                  <a:pt x="146" y="2287"/>
                </a:lnTo>
                <a:lnTo>
                  <a:pt x="108" y="2198"/>
                </a:lnTo>
                <a:lnTo>
                  <a:pt x="76" y="2106"/>
                </a:lnTo>
                <a:lnTo>
                  <a:pt x="49" y="2011"/>
                </a:lnTo>
                <a:lnTo>
                  <a:pt x="28" y="1915"/>
                </a:lnTo>
                <a:lnTo>
                  <a:pt x="13" y="1817"/>
                </a:lnTo>
                <a:lnTo>
                  <a:pt x="3" y="1717"/>
                </a:lnTo>
                <a:lnTo>
                  <a:pt x="0" y="1615"/>
                </a:lnTo>
                <a:lnTo>
                  <a:pt x="3" y="1512"/>
                </a:lnTo>
                <a:lnTo>
                  <a:pt x="13" y="1412"/>
                </a:lnTo>
                <a:lnTo>
                  <a:pt x="28" y="1314"/>
                </a:lnTo>
                <a:lnTo>
                  <a:pt x="49" y="1217"/>
                </a:lnTo>
                <a:lnTo>
                  <a:pt x="76" y="1123"/>
                </a:lnTo>
                <a:lnTo>
                  <a:pt x="108" y="1031"/>
                </a:lnTo>
                <a:lnTo>
                  <a:pt x="146" y="942"/>
                </a:lnTo>
                <a:lnTo>
                  <a:pt x="189" y="856"/>
                </a:lnTo>
                <a:lnTo>
                  <a:pt x="237" y="773"/>
                </a:lnTo>
                <a:lnTo>
                  <a:pt x="290" y="693"/>
                </a:lnTo>
                <a:lnTo>
                  <a:pt x="346" y="615"/>
                </a:lnTo>
                <a:lnTo>
                  <a:pt x="407" y="542"/>
                </a:lnTo>
                <a:lnTo>
                  <a:pt x="473" y="473"/>
                </a:lnTo>
                <a:lnTo>
                  <a:pt x="542" y="408"/>
                </a:lnTo>
                <a:lnTo>
                  <a:pt x="615" y="347"/>
                </a:lnTo>
                <a:lnTo>
                  <a:pt x="691" y="290"/>
                </a:lnTo>
                <a:lnTo>
                  <a:pt x="772" y="238"/>
                </a:lnTo>
                <a:lnTo>
                  <a:pt x="855" y="190"/>
                </a:lnTo>
                <a:lnTo>
                  <a:pt x="941" y="146"/>
                </a:lnTo>
                <a:lnTo>
                  <a:pt x="1030" y="109"/>
                </a:lnTo>
                <a:lnTo>
                  <a:pt x="1122" y="76"/>
                </a:lnTo>
                <a:lnTo>
                  <a:pt x="1217" y="50"/>
                </a:lnTo>
                <a:lnTo>
                  <a:pt x="1313" y="28"/>
                </a:lnTo>
                <a:lnTo>
                  <a:pt x="1411" y="13"/>
                </a:lnTo>
                <a:lnTo>
                  <a:pt x="1511" y="4"/>
                </a:lnTo>
                <a:lnTo>
                  <a:pt x="1613" y="0"/>
                </a:lnTo>
                <a:close/>
              </a:path>
            </a:pathLst>
          </a:custGeom>
          <a:solidFill>
            <a:schemeClr val="accent1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59" name="Prostokąt 11"/>
          <xdr:cNvSpPr>
            <a:spLocks noChangeArrowheads="1"/>
          </xdr:cNvSpPr>
        </xdr:nvSpPr>
        <xdr:spPr bwMode="auto">
          <a:xfrm>
            <a:off x="283" y="55"/>
            <a:ext cx="2" cy="4"/>
          </a:xfrm>
          <a:prstGeom prst="rect">
            <a:avLst/>
          </a:prstGeom>
          <a:solidFill>
            <a:srgbClr val="FFFFFF"/>
          </a:solidFill>
          <a:ln w="0">
            <a:noFill/>
            <a:prstDash val="solid"/>
            <a:miter lim="800000"/>
            <a:headEnd/>
            <a:tailEnd/>
          </a:ln>
        </xdr:spPr>
      </xdr:sp>
      <xdr:sp macro="" textlink="">
        <xdr:nvSpPr>
          <xdr:cNvPr id="160" name="Prostokąt 12"/>
          <xdr:cNvSpPr>
            <a:spLocks noChangeArrowheads="1"/>
          </xdr:cNvSpPr>
        </xdr:nvSpPr>
        <xdr:spPr bwMode="auto">
          <a:xfrm>
            <a:off x="283" y="77"/>
            <a:ext cx="2" cy="4"/>
          </a:xfrm>
          <a:prstGeom prst="rect">
            <a:avLst/>
          </a:prstGeom>
          <a:solidFill>
            <a:srgbClr val="FFFFFF"/>
          </a:solidFill>
          <a:ln w="0">
            <a:noFill/>
            <a:prstDash val="solid"/>
            <a:miter lim="800000"/>
            <a:headEnd/>
            <a:tailEnd/>
          </a:ln>
        </xdr:spPr>
      </xdr:sp>
      <xdr:sp macro="" textlink="">
        <xdr:nvSpPr>
          <xdr:cNvPr id="161" name="Prostokąt 13"/>
          <xdr:cNvSpPr>
            <a:spLocks noChangeArrowheads="1"/>
          </xdr:cNvSpPr>
        </xdr:nvSpPr>
        <xdr:spPr bwMode="auto">
          <a:xfrm>
            <a:off x="293" y="67"/>
            <a:ext cx="4" cy="2"/>
          </a:xfrm>
          <a:prstGeom prst="rect">
            <a:avLst/>
          </a:prstGeom>
          <a:solidFill>
            <a:srgbClr val="FFFFFF"/>
          </a:solidFill>
          <a:ln w="0">
            <a:noFill/>
            <a:prstDash val="solid"/>
            <a:miter lim="800000"/>
            <a:headEnd/>
            <a:tailEnd/>
          </a:ln>
        </xdr:spPr>
      </xdr:sp>
      <xdr:sp macro="" textlink="">
        <xdr:nvSpPr>
          <xdr:cNvPr id="162" name="Prostokąt 14"/>
          <xdr:cNvSpPr>
            <a:spLocks noChangeArrowheads="1"/>
          </xdr:cNvSpPr>
        </xdr:nvSpPr>
        <xdr:spPr bwMode="auto">
          <a:xfrm>
            <a:off x="271" y="67"/>
            <a:ext cx="4" cy="2"/>
          </a:xfrm>
          <a:prstGeom prst="rect">
            <a:avLst/>
          </a:prstGeom>
          <a:solidFill>
            <a:srgbClr val="FFFFFF"/>
          </a:solidFill>
          <a:ln w="0">
            <a:noFill/>
            <a:prstDash val="solid"/>
            <a:miter lim="800000"/>
            <a:headEnd/>
            <a:tailEnd/>
          </a:ln>
        </xdr:spPr>
      </xdr:sp>
      <xdr:sp macro="" textlink="">
        <xdr:nvSpPr>
          <xdr:cNvPr id="163" name="Dowolny kształt 15"/>
          <xdr:cNvSpPr>
            <a:spLocks/>
          </xdr:cNvSpPr>
        </xdr:nvSpPr>
        <xdr:spPr bwMode="auto">
          <a:xfrm>
            <a:off x="288" y="56"/>
            <a:ext cx="3" cy="4"/>
          </a:xfrm>
          <a:custGeom>
            <a:avLst/>
            <a:gdLst>
              <a:gd name="T0" fmla="*/ 208 w 384"/>
              <a:gd name="T1" fmla="*/ 0 h 451"/>
              <a:gd name="T2" fmla="*/ 384 w 384"/>
              <a:gd name="T3" fmla="*/ 105 h 451"/>
              <a:gd name="T4" fmla="*/ 177 w 384"/>
              <a:gd name="T5" fmla="*/ 451 h 451"/>
              <a:gd name="T6" fmla="*/ 0 w 384"/>
              <a:gd name="T7" fmla="*/ 345 h 451"/>
              <a:gd name="T8" fmla="*/ 208 w 384"/>
              <a:gd name="T9" fmla="*/ 0 h 45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384" h="451">
                <a:moveTo>
                  <a:pt x="208" y="0"/>
                </a:moveTo>
                <a:lnTo>
                  <a:pt x="384" y="105"/>
                </a:lnTo>
                <a:lnTo>
                  <a:pt x="177" y="451"/>
                </a:lnTo>
                <a:lnTo>
                  <a:pt x="0" y="345"/>
                </a:lnTo>
                <a:lnTo>
                  <a:pt x="208" y="0"/>
                </a:lnTo>
                <a:close/>
              </a:path>
            </a:pathLst>
          </a:custGeom>
          <a:solidFill>
            <a:srgbClr val="FFFFF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64" name="Dowolny kształt 16"/>
          <xdr:cNvSpPr>
            <a:spLocks/>
          </xdr:cNvSpPr>
        </xdr:nvSpPr>
        <xdr:spPr bwMode="auto">
          <a:xfrm>
            <a:off x="277" y="75"/>
            <a:ext cx="3" cy="4"/>
          </a:xfrm>
          <a:custGeom>
            <a:avLst/>
            <a:gdLst>
              <a:gd name="T0" fmla="*/ 207 w 383"/>
              <a:gd name="T1" fmla="*/ 0 h 451"/>
              <a:gd name="T2" fmla="*/ 383 w 383"/>
              <a:gd name="T3" fmla="*/ 106 h 451"/>
              <a:gd name="T4" fmla="*/ 176 w 383"/>
              <a:gd name="T5" fmla="*/ 451 h 451"/>
              <a:gd name="T6" fmla="*/ 0 w 383"/>
              <a:gd name="T7" fmla="*/ 345 h 451"/>
              <a:gd name="T8" fmla="*/ 207 w 383"/>
              <a:gd name="T9" fmla="*/ 0 h 45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383" h="451">
                <a:moveTo>
                  <a:pt x="207" y="0"/>
                </a:moveTo>
                <a:lnTo>
                  <a:pt x="383" y="106"/>
                </a:lnTo>
                <a:lnTo>
                  <a:pt x="176" y="451"/>
                </a:lnTo>
                <a:lnTo>
                  <a:pt x="0" y="345"/>
                </a:lnTo>
                <a:lnTo>
                  <a:pt x="207" y="0"/>
                </a:lnTo>
                <a:close/>
              </a:path>
            </a:pathLst>
          </a:custGeom>
          <a:solidFill>
            <a:srgbClr val="FFFFF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65" name="Dowolny kształt 17"/>
          <xdr:cNvSpPr>
            <a:spLocks/>
          </xdr:cNvSpPr>
        </xdr:nvSpPr>
        <xdr:spPr bwMode="auto">
          <a:xfrm>
            <a:off x="292" y="61"/>
            <a:ext cx="4" cy="3"/>
          </a:xfrm>
          <a:custGeom>
            <a:avLst/>
            <a:gdLst>
              <a:gd name="T0" fmla="*/ 351 w 451"/>
              <a:gd name="T1" fmla="*/ 0 h 376"/>
              <a:gd name="T2" fmla="*/ 451 w 451"/>
              <a:gd name="T3" fmla="*/ 178 h 376"/>
              <a:gd name="T4" fmla="*/ 100 w 451"/>
              <a:gd name="T5" fmla="*/ 376 h 376"/>
              <a:gd name="T6" fmla="*/ 0 w 451"/>
              <a:gd name="T7" fmla="*/ 196 h 376"/>
              <a:gd name="T8" fmla="*/ 351 w 451"/>
              <a:gd name="T9" fmla="*/ 0 h 37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451" h="376">
                <a:moveTo>
                  <a:pt x="351" y="0"/>
                </a:moveTo>
                <a:lnTo>
                  <a:pt x="451" y="178"/>
                </a:lnTo>
                <a:lnTo>
                  <a:pt x="100" y="376"/>
                </a:lnTo>
                <a:lnTo>
                  <a:pt x="0" y="196"/>
                </a:lnTo>
                <a:lnTo>
                  <a:pt x="351" y="0"/>
                </a:lnTo>
                <a:close/>
              </a:path>
            </a:pathLst>
          </a:custGeom>
          <a:solidFill>
            <a:srgbClr val="FFFFF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66" name="Dowolny kształt 18"/>
          <xdr:cNvSpPr>
            <a:spLocks/>
          </xdr:cNvSpPr>
        </xdr:nvSpPr>
        <xdr:spPr bwMode="auto">
          <a:xfrm>
            <a:off x="273" y="72"/>
            <a:ext cx="4" cy="3"/>
          </a:xfrm>
          <a:custGeom>
            <a:avLst/>
            <a:gdLst>
              <a:gd name="T0" fmla="*/ 351 w 452"/>
              <a:gd name="T1" fmla="*/ 0 h 376"/>
              <a:gd name="T2" fmla="*/ 452 w 452"/>
              <a:gd name="T3" fmla="*/ 179 h 376"/>
              <a:gd name="T4" fmla="*/ 101 w 452"/>
              <a:gd name="T5" fmla="*/ 376 h 376"/>
              <a:gd name="T6" fmla="*/ 0 w 452"/>
              <a:gd name="T7" fmla="*/ 197 h 376"/>
              <a:gd name="T8" fmla="*/ 351 w 452"/>
              <a:gd name="T9" fmla="*/ 0 h 37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452" h="376">
                <a:moveTo>
                  <a:pt x="351" y="0"/>
                </a:moveTo>
                <a:lnTo>
                  <a:pt x="452" y="179"/>
                </a:lnTo>
                <a:lnTo>
                  <a:pt x="101" y="376"/>
                </a:lnTo>
                <a:lnTo>
                  <a:pt x="0" y="197"/>
                </a:lnTo>
                <a:lnTo>
                  <a:pt x="351" y="0"/>
                </a:lnTo>
                <a:close/>
              </a:path>
            </a:pathLst>
          </a:custGeom>
          <a:solidFill>
            <a:srgbClr val="FFFFF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67" name="Dowolny kształt 19"/>
          <xdr:cNvSpPr>
            <a:spLocks/>
          </xdr:cNvSpPr>
        </xdr:nvSpPr>
        <xdr:spPr bwMode="auto">
          <a:xfrm>
            <a:off x="292" y="72"/>
            <a:ext cx="4" cy="3"/>
          </a:xfrm>
          <a:custGeom>
            <a:avLst/>
            <a:gdLst>
              <a:gd name="T0" fmla="*/ 106 w 451"/>
              <a:gd name="T1" fmla="*/ 0 h 382"/>
              <a:gd name="T2" fmla="*/ 451 w 451"/>
              <a:gd name="T3" fmla="*/ 207 h 382"/>
              <a:gd name="T4" fmla="*/ 346 w 451"/>
              <a:gd name="T5" fmla="*/ 382 h 382"/>
              <a:gd name="T6" fmla="*/ 0 w 451"/>
              <a:gd name="T7" fmla="*/ 175 h 382"/>
              <a:gd name="T8" fmla="*/ 106 w 451"/>
              <a:gd name="T9" fmla="*/ 0 h 38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451" h="382">
                <a:moveTo>
                  <a:pt x="106" y="0"/>
                </a:moveTo>
                <a:lnTo>
                  <a:pt x="451" y="207"/>
                </a:lnTo>
                <a:lnTo>
                  <a:pt x="346" y="382"/>
                </a:lnTo>
                <a:lnTo>
                  <a:pt x="0" y="175"/>
                </a:lnTo>
                <a:lnTo>
                  <a:pt x="106" y="0"/>
                </a:lnTo>
                <a:close/>
              </a:path>
            </a:pathLst>
          </a:custGeom>
          <a:solidFill>
            <a:srgbClr val="FFFFF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68" name="Dowolny kształt 20"/>
          <xdr:cNvSpPr>
            <a:spLocks/>
          </xdr:cNvSpPr>
        </xdr:nvSpPr>
        <xdr:spPr bwMode="auto">
          <a:xfrm>
            <a:off x="273" y="61"/>
            <a:ext cx="4" cy="3"/>
          </a:xfrm>
          <a:custGeom>
            <a:avLst/>
            <a:gdLst>
              <a:gd name="T0" fmla="*/ 106 w 451"/>
              <a:gd name="T1" fmla="*/ 0 h 383"/>
              <a:gd name="T2" fmla="*/ 451 w 451"/>
              <a:gd name="T3" fmla="*/ 207 h 383"/>
              <a:gd name="T4" fmla="*/ 345 w 451"/>
              <a:gd name="T5" fmla="*/ 383 h 383"/>
              <a:gd name="T6" fmla="*/ 0 w 451"/>
              <a:gd name="T7" fmla="*/ 175 h 383"/>
              <a:gd name="T8" fmla="*/ 106 w 451"/>
              <a:gd name="T9" fmla="*/ 0 h 383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451" h="383">
                <a:moveTo>
                  <a:pt x="106" y="0"/>
                </a:moveTo>
                <a:lnTo>
                  <a:pt x="451" y="207"/>
                </a:lnTo>
                <a:lnTo>
                  <a:pt x="345" y="383"/>
                </a:lnTo>
                <a:lnTo>
                  <a:pt x="0" y="175"/>
                </a:lnTo>
                <a:lnTo>
                  <a:pt x="106" y="0"/>
                </a:lnTo>
                <a:close/>
              </a:path>
            </a:pathLst>
          </a:custGeom>
          <a:solidFill>
            <a:srgbClr val="FFFFF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69" name="Dowolny kształt 21"/>
          <xdr:cNvSpPr>
            <a:spLocks/>
          </xdr:cNvSpPr>
        </xdr:nvSpPr>
        <xdr:spPr bwMode="auto">
          <a:xfrm>
            <a:off x="288" y="75"/>
            <a:ext cx="3" cy="4"/>
          </a:xfrm>
          <a:custGeom>
            <a:avLst/>
            <a:gdLst>
              <a:gd name="T0" fmla="*/ 180 w 376"/>
              <a:gd name="T1" fmla="*/ 0 h 452"/>
              <a:gd name="T2" fmla="*/ 376 w 376"/>
              <a:gd name="T3" fmla="*/ 351 h 452"/>
              <a:gd name="T4" fmla="*/ 198 w 376"/>
              <a:gd name="T5" fmla="*/ 452 h 452"/>
              <a:gd name="T6" fmla="*/ 0 w 376"/>
              <a:gd name="T7" fmla="*/ 101 h 452"/>
              <a:gd name="T8" fmla="*/ 180 w 376"/>
              <a:gd name="T9" fmla="*/ 0 h 45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376" h="452">
                <a:moveTo>
                  <a:pt x="180" y="0"/>
                </a:moveTo>
                <a:lnTo>
                  <a:pt x="376" y="351"/>
                </a:lnTo>
                <a:lnTo>
                  <a:pt x="198" y="452"/>
                </a:lnTo>
                <a:lnTo>
                  <a:pt x="0" y="101"/>
                </a:lnTo>
                <a:lnTo>
                  <a:pt x="180" y="0"/>
                </a:lnTo>
                <a:close/>
              </a:path>
            </a:pathLst>
          </a:custGeom>
          <a:solidFill>
            <a:srgbClr val="FFFFF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70" name="Dowolny kształt 22"/>
          <xdr:cNvSpPr>
            <a:spLocks/>
          </xdr:cNvSpPr>
        </xdr:nvSpPr>
        <xdr:spPr bwMode="auto">
          <a:xfrm>
            <a:off x="277" y="56"/>
            <a:ext cx="3" cy="4"/>
          </a:xfrm>
          <a:custGeom>
            <a:avLst/>
            <a:gdLst>
              <a:gd name="T0" fmla="*/ 178 w 376"/>
              <a:gd name="T1" fmla="*/ 0 h 451"/>
              <a:gd name="T2" fmla="*/ 376 w 376"/>
              <a:gd name="T3" fmla="*/ 351 h 451"/>
              <a:gd name="T4" fmla="*/ 196 w 376"/>
              <a:gd name="T5" fmla="*/ 451 h 451"/>
              <a:gd name="T6" fmla="*/ 0 w 376"/>
              <a:gd name="T7" fmla="*/ 100 h 451"/>
              <a:gd name="T8" fmla="*/ 178 w 376"/>
              <a:gd name="T9" fmla="*/ 0 h 45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376" h="451">
                <a:moveTo>
                  <a:pt x="178" y="0"/>
                </a:moveTo>
                <a:lnTo>
                  <a:pt x="376" y="351"/>
                </a:lnTo>
                <a:lnTo>
                  <a:pt x="196" y="451"/>
                </a:lnTo>
                <a:lnTo>
                  <a:pt x="0" y="100"/>
                </a:lnTo>
                <a:lnTo>
                  <a:pt x="178" y="0"/>
                </a:lnTo>
                <a:close/>
              </a:path>
            </a:pathLst>
          </a:custGeom>
          <a:solidFill>
            <a:srgbClr val="FFFFF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71" name="Dowolny kształt 23"/>
          <xdr:cNvSpPr>
            <a:spLocks/>
          </xdr:cNvSpPr>
        </xdr:nvSpPr>
        <xdr:spPr bwMode="auto">
          <a:xfrm>
            <a:off x="283" y="60"/>
            <a:ext cx="6" cy="11"/>
          </a:xfrm>
          <a:custGeom>
            <a:avLst/>
            <a:gdLst>
              <a:gd name="T0" fmla="*/ 0 w 684"/>
              <a:gd name="T1" fmla="*/ 0 h 1256"/>
              <a:gd name="T2" fmla="*/ 205 w 684"/>
              <a:gd name="T3" fmla="*/ 0 h 1256"/>
              <a:gd name="T4" fmla="*/ 205 w 684"/>
              <a:gd name="T5" fmla="*/ 803 h 1256"/>
              <a:gd name="T6" fmla="*/ 684 w 684"/>
              <a:gd name="T7" fmla="*/ 1080 h 1256"/>
              <a:gd name="T8" fmla="*/ 578 w 684"/>
              <a:gd name="T9" fmla="*/ 1256 h 1256"/>
              <a:gd name="T10" fmla="*/ 0 w 684"/>
              <a:gd name="T11" fmla="*/ 917 h 1256"/>
              <a:gd name="T12" fmla="*/ 0 w 684"/>
              <a:gd name="T13" fmla="*/ 0 h 125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</a:cxnLst>
            <a:rect l="0" t="0" r="r" b="b"/>
            <a:pathLst>
              <a:path w="684" h="1256">
                <a:moveTo>
                  <a:pt x="0" y="0"/>
                </a:moveTo>
                <a:lnTo>
                  <a:pt x="205" y="0"/>
                </a:lnTo>
                <a:lnTo>
                  <a:pt x="205" y="803"/>
                </a:lnTo>
                <a:lnTo>
                  <a:pt x="684" y="1080"/>
                </a:lnTo>
                <a:lnTo>
                  <a:pt x="578" y="1256"/>
                </a:lnTo>
                <a:lnTo>
                  <a:pt x="0" y="917"/>
                </a:lnTo>
                <a:lnTo>
                  <a:pt x="0" y="0"/>
                </a:lnTo>
                <a:close/>
              </a:path>
            </a:pathLst>
          </a:custGeom>
          <a:solidFill>
            <a:srgbClr val="FFFFFF"/>
          </a:solidFill>
          <a:ln w="0">
            <a:noFill/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7</xdr:col>
      <xdr:colOff>95034</xdr:colOff>
      <xdr:row>1</xdr:row>
      <xdr:rowOff>29440</xdr:rowOff>
    </xdr:from>
    <xdr:to>
      <xdr:col>7</xdr:col>
      <xdr:colOff>527581</xdr:colOff>
      <xdr:row>2</xdr:row>
      <xdr:rowOff>207903</xdr:rowOff>
    </xdr:to>
    <xdr:grpSp>
      <xdr:nvGrpSpPr>
        <xdr:cNvPr id="172" name="Ikona aparatu" descr="„”" title="Ikona aparatu"/>
        <xdr:cNvGrpSpPr>
          <a:grpSpLocks noChangeAspect="1"/>
        </xdr:cNvGrpSpPr>
      </xdr:nvGrpSpPr>
      <xdr:grpSpPr bwMode="auto">
        <a:xfrm>
          <a:off x="5406174" y="204700"/>
          <a:ext cx="432547" cy="292763"/>
          <a:chOff x="306" y="55"/>
          <a:chExt cx="291" cy="27"/>
        </a:xfrm>
      </xdr:grpSpPr>
      <xdr:sp macro="" textlink="">
        <xdr:nvSpPr>
          <xdr:cNvPr id="174" name="Prostokąt 27"/>
          <xdr:cNvSpPr>
            <a:spLocks noChangeArrowheads="1"/>
          </xdr:cNvSpPr>
        </xdr:nvSpPr>
        <xdr:spPr bwMode="auto">
          <a:xfrm>
            <a:off x="306" y="55"/>
            <a:ext cx="291" cy="27"/>
          </a:xfrm>
          <a:prstGeom prst="rect">
            <a:avLst/>
          </a:prstGeom>
          <a:noFill/>
          <a:ln w="0">
            <a:noFill/>
            <a:prstDash val="solid"/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75" name="Prostokąt 28"/>
          <xdr:cNvSpPr>
            <a:spLocks noChangeArrowheads="1"/>
          </xdr:cNvSpPr>
        </xdr:nvSpPr>
        <xdr:spPr bwMode="auto">
          <a:xfrm>
            <a:off x="308" y="59"/>
            <a:ext cx="288" cy="22"/>
          </a:xfrm>
          <a:prstGeom prst="rect">
            <a:avLst/>
          </a:prstGeom>
          <a:solidFill>
            <a:srgbClr val="FFFFFF"/>
          </a:solidFill>
          <a:ln w="0">
            <a:noFill/>
            <a:prstDash val="solid"/>
            <a:miter lim="800000"/>
            <a:headEnd/>
            <a:tailEnd/>
          </a:ln>
        </xdr:spPr>
      </xdr:sp>
      <xdr:sp macro="" textlink="">
        <xdr:nvSpPr>
          <xdr:cNvPr id="176" name="Dowolny kształt 29"/>
          <xdr:cNvSpPr>
            <a:spLocks noEditPoints="1"/>
          </xdr:cNvSpPr>
        </xdr:nvSpPr>
        <xdr:spPr bwMode="auto">
          <a:xfrm>
            <a:off x="306" y="55"/>
            <a:ext cx="290" cy="27"/>
          </a:xfrm>
          <a:custGeom>
            <a:avLst/>
            <a:gdLst>
              <a:gd name="T0" fmla="*/ 1922 w 3255"/>
              <a:gd name="T1" fmla="*/ 995 h 2315"/>
              <a:gd name="T2" fmla="*/ 1774 w 3255"/>
              <a:gd name="T3" fmla="*/ 1142 h 2315"/>
              <a:gd name="T4" fmla="*/ 1736 w 3255"/>
              <a:gd name="T5" fmla="*/ 1353 h 2315"/>
              <a:gd name="T6" fmla="*/ 1822 w 3255"/>
              <a:gd name="T7" fmla="*/ 1544 h 2315"/>
              <a:gd name="T8" fmla="*/ 2001 w 3255"/>
              <a:gd name="T9" fmla="*/ 1652 h 2315"/>
              <a:gd name="T10" fmla="*/ 2217 w 3255"/>
              <a:gd name="T11" fmla="*/ 1639 h 2315"/>
              <a:gd name="T12" fmla="*/ 2381 w 3255"/>
              <a:gd name="T13" fmla="*/ 1511 h 2315"/>
              <a:gd name="T14" fmla="*/ 2444 w 3255"/>
              <a:gd name="T15" fmla="*/ 1309 h 2315"/>
              <a:gd name="T16" fmla="*/ 2381 w 3255"/>
              <a:gd name="T17" fmla="*/ 1105 h 2315"/>
              <a:gd name="T18" fmla="*/ 2217 w 3255"/>
              <a:gd name="T19" fmla="*/ 977 h 2315"/>
              <a:gd name="T20" fmla="*/ 2151 w 3255"/>
              <a:gd name="T21" fmla="*/ 707 h 2315"/>
              <a:gd name="T22" fmla="*/ 2428 w 3255"/>
              <a:gd name="T23" fmla="*/ 807 h 2315"/>
              <a:gd name="T24" fmla="*/ 2622 w 3255"/>
              <a:gd name="T25" fmla="*/ 1020 h 2315"/>
              <a:gd name="T26" fmla="*/ 2695 w 3255"/>
              <a:gd name="T27" fmla="*/ 1309 h 2315"/>
              <a:gd name="T28" fmla="*/ 2622 w 3255"/>
              <a:gd name="T29" fmla="*/ 1596 h 2315"/>
              <a:gd name="T30" fmla="*/ 2428 w 3255"/>
              <a:gd name="T31" fmla="*/ 1809 h 2315"/>
              <a:gd name="T32" fmla="*/ 2151 w 3255"/>
              <a:gd name="T33" fmla="*/ 1909 h 2315"/>
              <a:gd name="T34" fmla="*/ 1852 w 3255"/>
              <a:gd name="T35" fmla="*/ 1865 h 2315"/>
              <a:gd name="T36" fmla="*/ 1620 w 3255"/>
              <a:gd name="T37" fmla="*/ 1693 h 2315"/>
              <a:gd name="T38" fmla="*/ 1495 w 3255"/>
              <a:gd name="T39" fmla="*/ 1430 h 2315"/>
              <a:gd name="T40" fmla="*/ 1510 w 3255"/>
              <a:gd name="T41" fmla="*/ 1128 h 2315"/>
              <a:gd name="T42" fmla="*/ 1660 w 3255"/>
              <a:gd name="T43" fmla="*/ 881 h 2315"/>
              <a:gd name="T44" fmla="*/ 1909 w 3255"/>
              <a:gd name="T45" fmla="*/ 731 h 2315"/>
              <a:gd name="T46" fmla="*/ 2020 w 3255"/>
              <a:gd name="T47" fmla="*/ 522 h 2315"/>
              <a:gd name="T48" fmla="*/ 1708 w 3255"/>
              <a:gd name="T49" fmla="*/ 616 h 2315"/>
              <a:gd name="T50" fmla="*/ 1465 w 3255"/>
              <a:gd name="T51" fmla="*/ 822 h 2315"/>
              <a:gd name="T52" fmla="*/ 1322 w 3255"/>
              <a:gd name="T53" fmla="*/ 1109 h 2315"/>
              <a:gd name="T54" fmla="*/ 1308 w 3255"/>
              <a:gd name="T55" fmla="*/ 1443 h 2315"/>
              <a:gd name="T56" fmla="*/ 1427 w 3255"/>
              <a:gd name="T57" fmla="*/ 1743 h 2315"/>
              <a:gd name="T58" fmla="*/ 1652 w 3255"/>
              <a:gd name="T59" fmla="*/ 1968 h 2315"/>
              <a:gd name="T60" fmla="*/ 1954 w 3255"/>
              <a:gd name="T61" fmla="*/ 2087 h 2315"/>
              <a:gd name="T62" fmla="*/ 2288 w 3255"/>
              <a:gd name="T63" fmla="*/ 2073 h 2315"/>
              <a:gd name="T64" fmla="*/ 2577 w 3255"/>
              <a:gd name="T65" fmla="*/ 1931 h 2315"/>
              <a:gd name="T66" fmla="*/ 2784 w 3255"/>
              <a:gd name="T67" fmla="*/ 1688 h 2315"/>
              <a:gd name="T68" fmla="*/ 2878 w 3255"/>
              <a:gd name="T69" fmla="*/ 1377 h 2315"/>
              <a:gd name="T70" fmla="*/ 2837 w 3255"/>
              <a:gd name="T71" fmla="*/ 1046 h 2315"/>
              <a:gd name="T72" fmla="*/ 2671 w 3255"/>
              <a:gd name="T73" fmla="*/ 773 h 2315"/>
              <a:gd name="T74" fmla="*/ 2412 w 3255"/>
              <a:gd name="T75" fmla="*/ 587 h 2315"/>
              <a:gd name="T76" fmla="*/ 2088 w 3255"/>
              <a:gd name="T77" fmla="*/ 519 h 2315"/>
              <a:gd name="T78" fmla="*/ 482 w 3255"/>
              <a:gd name="T79" fmla="*/ 458 h 2315"/>
              <a:gd name="T80" fmla="*/ 470 w 3255"/>
              <a:gd name="T81" fmla="*/ 563 h 2315"/>
              <a:gd name="T82" fmla="*/ 560 w 3255"/>
              <a:gd name="T83" fmla="*/ 619 h 2315"/>
              <a:gd name="T84" fmla="*/ 1100 w 3255"/>
              <a:gd name="T85" fmla="*/ 581 h 2315"/>
              <a:gd name="T86" fmla="*/ 1112 w 3255"/>
              <a:gd name="T87" fmla="*/ 476 h 2315"/>
              <a:gd name="T88" fmla="*/ 1023 w 3255"/>
              <a:gd name="T89" fmla="*/ 421 h 2315"/>
              <a:gd name="T90" fmla="*/ 2868 w 3255"/>
              <a:gd name="T91" fmla="*/ 396 h 2315"/>
              <a:gd name="T92" fmla="*/ 2868 w 3255"/>
              <a:gd name="T93" fmla="*/ 580 h 2315"/>
              <a:gd name="T94" fmla="*/ 3050 w 3255"/>
              <a:gd name="T95" fmla="*/ 598 h 2315"/>
              <a:gd name="T96" fmla="*/ 3085 w 3255"/>
              <a:gd name="T97" fmla="*/ 427 h 2315"/>
              <a:gd name="T98" fmla="*/ 3033 w 3255"/>
              <a:gd name="T99" fmla="*/ 375 h 2315"/>
              <a:gd name="T100" fmla="*/ 3255 w 3255"/>
              <a:gd name="T101" fmla="*/ 195 h 2315"/>
              <a:gd name="T102" fmla="*/ 480 w 3255"/>
              <a:gd name="T103" fmla="*/ 0 h 2315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  <a:cxn ang="0">
                <a:pos x="T102" y="T103"/>
              </a:cxn>
            </a:cxnLst>
            <a:rect l="0" t="0" r="r" b="b"/>
            <a:pathLst>
              <a:path w="3255" h="2315">
                <a:moveTo>
                  <a:pt x="2088" y="953"/>
                </a:moveTo>
                <a:lnTo>
                  <a:pt x="2044" y="956"/>
                </a:lnTo>
                <a:lnTo>
                  <a:pt x="2001" y="964"/>
                </a:lnTo>
                <a:lnTo>
                  <a:pt x="1960" y="977"/>
                </a:lnTo>
                <a:lnTo>
                  <a:pt x="1922" y="995"/>
                </a:lnTo>
                <a:lnTo>
                  <a:pt x="1886" y="1017"/>
                </a:lnTo>
                <a:lnTo>
                  <a:pt x="1852" y="1043"/>
                </a:lnTo>
                <a:lnTo>
                  <a:pt x="1822" y="1072"/>
                </a:lnTo>
                <a:lnTo>
                  <a:pt x="1796" y="1105"/>
                </a:lnTo>
                <a:lnTo>
                  <a:pt x="1774" y="1142"/>
                </a:lnTo>
                <a:lnTo>
                  <a:pt x="1757" y="1181"/>
                </a:lnTo>
                <a:lnTo>
                  <a:pt x="1744" y="1221"/>
                </a:lnTo>
                <a:lnTo>
                  <a:pt x="1736" y="1264"/>
                </a:lnTo>
                <a:lnTo>
                  <a:pt x="1733" y="1309"/>
                </a:lnTo>
                <a:lnTo>
                  <a:pt x="1736" y="1353"/>
                </a:lnTo>
                <a:lnTo>
                  <a:pt x="1744" y="1396"/>
                </a:lnTo>
                <a:lnTo>
                  <a:pt x="1757" y="1437"/>
                </a:lnTo>
                <a:lnTo>
                  <a:pt x="1774" y="1475"/>
                </a:lnTo>
                <a:lnTo>
                  <a:pt x="1796" y="1511"/>
                </a:lnTo>
                <a:lnTo>
                  <a:pt x="1822" y="1544"/>
                </a:lnTo>
                <a:lnTo>
                  <a:pt x="1852" y="1573"/>
                </a:lnTo>
                <a:lnTo>
                  <a:pt x="1886" y="1599"/>
                </a:lnTo>
                <a:lnTo>
                  <a:pt x="1922" y="1621"/>
                </a:lnTo>
                <a:lnTo>
                  <a:pt x="1960" y="1639"/>
                </a:lnTo>
                <a:lnTo>
                  <a:pt x="2001" y="1652"/>
                </a:lnTo>
                <a:lnTo>
                  <a:pt x="2044" y="1660"/>
                </a:lnTo>
                <a:lnTo>
                  <a:pt x="2088" y="1663"/>
                </a:lnTo>
                <a:lnTo>
                  <a:pt x="2134" y="1660"/>
                </a:lnTo>
                <a:lnTo>
                  <a:pt x="2176" y="1652"/>
                </a:lnTo>
                <a:lnTo>
                  <a:pt x="2217" y="1639"/>
                </a:lnTo>
                <a:lnTo>
                  <a:pt x="2256" y="1621"/>
                </a:lnTo>
                <a:lnTo>
                  <a:pt x="2292" y="1599"/>
                </a:lnTo>
                <a:lnTo>
                  <a:pt x="2325" y="1573"/>
                </a:lnTo>
                <a:lnTo>
                  <a:pt x="2355" y="1544"/>
                </a:lnTo>
                <a:lnTo>
                  <a:pt x="2381" y="1511"/>
                </a:lnTo>
                <a:lnTo>
                  <a:pt x="2403" y="1475"/>
                </a:lnTo>
                <a:lnTo>
                  <a:pt x="2421" y="1437"/>
                </a:lnTo>
                <a:lnTo>
                  <a:pt x="2434" y="1396"/>
                </a:lnTo>
                <a:lnTo>
                  <a:pt x="2442" y="1353"/>
                </a:lnTo>
                <a:lnTo>
                  <a:pt x="2444" y="1309"/>
                </a:lnTo>
                <a:lnTo>
                  <a:pt x="2442" y="1264"/>
                </a:lnTo>
                <a:lnTo>
                  <a:pt x="2434" y="1221"/>
                </a:lnTo>
                <a:lnTo>
                  <a:pt x="2421" y="1181"/>
                </a:lnTo>
                <a:lnTo>
                  <a:pt x="2403" y="1142"/>
                </a:lnTo>
                <a:lnTo>
                  <a:pt x="2381" y="1105"/>
                </a:lnTo>
                <a:lnTo>
                  <a:pt x="2355" y="1072"/>
                </a:lnTo>
                <a:lnTo>
                  <a:pt x="2325" y="1043"/>
                </a:lnTo>
                <a:lnTo>
                  <a:pt x="2292" y="1017"/>
                </a:lnTo>
                <a:lnTo>
                  <a:pt x="2256" y="995"/>
                </a:lnTo>
                <a:lnTo>
                  <a:pt x="2217" y="977"/>
                </a:lnTo>
                <a:lnTo>
                  <a:pt x="2176" y="964"/>
                </a:lnTo>
                <a:lnTo>
                  <a:pt x="2134" y="956"/>
                </a:lnTo>
                <a:lnTo>
                  <a:pt x="2088" y="953"/>
                </a:lnTo>
                <a:close/>
                <a:moveTo>
                  <a:pt x="2088" y="704"/>
                </a:moveTo>
                <a:lnTo>
                  <a:pt x="2151" y="707"/>
                </a:lnTo>
                <a:lnTo>
                  <a:pt x="2211" y="716"/>
                </a:lnTo>
                <a:lnTo>
                  <a:pt x="2269" y="731"/>
                </a:lnTo>
                <a:lnTo>
                  <a:pt x="2325" y="751"/>
                </a:lnTo>
                <a:lnTo>
                  <a:pt x="2378" y="777"/>
                </a:lnTo>
                <a:lnTo>
                  <a:pt x="2428" y="807"/>
                </a:lnTo>
                <a:lnTo>
                  <a:pt x="2474" y="842"/>
                </a:lnTo>
                <a:lnTo>
                  <a:pt x="2517" y="881"/>
                </a:lnTo>
                <a:lnTo>
                  <a:pt x="2557" y="924"/>
                </a:lnTo>
                <a:lnTo>
                  <a:pt x="2592" y="970"/>
                </a:lnTo>
                <a:lnTo>
                  <a:pt x="2622" y="1020"/>
                </a:lnTo>
                <a:lnTo>
                  <a:pt x="2648" y="1073"/>
                </a:lnTo>
                <a:lnTo>
                  <a:pt x="2668" y="1128"/>
                </a:lnTo>
                <a:lnTo>
                  <a:pt x="2683" y="1187"/>
                </a:lnTo>
                <a:lnTo>
                  <a:pt x="2692" y="1247"/>
                </a:lnTo>
                <a:lnTo>
                  <a:pt x="2695" y="1309"/>
                </a:lnTo>
                <a:lnTo>
                  <a:pt x="2692" y="1370"/>
                </a:lnTo>
                <a:lnTo>
                  <a:pt x="2683" y="1430"/>
                </a:lnTo>
                <a:lnTo>
                  <a:pt x="2668" y="1488"/>
                </a:lnTo>
                <a:lnTo>
                  <a:pt x="2648" y="1544"/>
                </a:lnTo>
                <a:lnTo>
                  <a:pt x="2622" y="1596"/>
                </a:lnTo>
                <a:lnTo>
                  <a:pt x="2592" y="1646"/>
                </a:lnTo>
                <a:lnTo>
                  <a:pt x="2557" y="1693"/>
                </a:lnTo>
                <a:lnTo>
                  <a:pt x="2517" y="1736"/>
                </a:lnTo>
                <a:lnTo>
                  <a:pt x="2474" y="1774"/>
                </a:lnTo>
                <a:lnTo>
                  <a:pt x="2428" y="1809"/>
                </a:lnTo>
                <a:lnTo>
                  <a:pt x="2378" y="1839"/>
                </a:lnTo>
                <a:lnTo>
                  <a:pt x="2325" y="1865"/>
                </a:lnTo>
                <a:lnTo>
                  <a:pt x="2269" y="1885"/>
                </a:lnTo>
                <a:lnTo>
                  <a:pt x="2211" y="1900"/>
                </a:lnTo>
                <a:lnTo>
                  <a:pt x="2151" y="1909"/>
                </a:lnTo>
                <a:lnTo>
                  <a:pt x="2088" y="1912"/>
                </a:lnTo>
                <a:lnTo>
                  <a:pt x="2026" y="1909"/>
                </a:lnTo>
                <a:lnTo>
                  <a:pt x="1966" y="1900"/>
                </a:lnTo>
                <a:lnTo>
                  <a:pt x="1909" y="1885"/>
                </a:lnTo>
                <a:lnTo>
                  <a:pt x="1852" y="1865"/>
                </a:lnTo>
                <a:lnTo>
                  <a:pt x="1799" y="1839"/>
                </a:lnTo>
                <a:lnTo>
                  <a:pt x="1750" y="1809"/>
                </a:lnTo>
                <a:lnTo>
                  <a:pt x="1703" y="1774"/>
                </a:lnTo>
                <a:lnTo>
                  <a:pt x="1660" y="1736"/>
                </a:lnTo>
                <a:lnTo>
                  <a:pt x="1620" y="1693"/>
                </a:lnTo>
                <a:lnTo>
                  <a:pt x="1586" y="1646"/>
                </a:lnTo>
                <a:lnTo>
                  <a:pt x="1555" y="1596"/>
                </a:lnTo>
                <a:lnTo>
                  <a:pt x="1530" y="1544"/>
                </a:lnTo>
                <a:lnTo>
                  <a:pt x="1510" y="1488"/>
                </a:lnTo>
                <a:lnTo>
                  <a:pt x="1495" y="1430"/>
                </a:lnTo>
                <a:lnTo>
                  <a:pt x="1486" y="1370"/>
                </a:lnTo>
                <a:lnTo>
                  <a:pt x="1483" y="1309"/>
                </a:lnTo>
                <a:lnTo>
                  <a:pt x="1486" y="1247"/>
                </a:lnTo>
                <a:lnTo>
                  <a:pt x="1495" y="1187"/>
                </a:lnTo>
                <a:lnTo>
                  <a:pt x="1510" y="1128"/>
                </a:lnTo>
                <a:lnTo>
                  <a:pt x="1530" y="1073"/>
                </a:lnTo>
                <a:lnTo>
                  <a:pt x="1555" y="1020"/>
                </a:lnTo>
                <a:lnTo>
                  <a:pt x="1586" y="970"/>
                </a:lnTo>
                <a:lnTo>
                  <a:pt x="1620" y="924"/>
                </a:lnTo>
                <a:lnTo>
                  <a:pt x="1660" y="881"/>
                </a:lnTo>
                <a:lnTo>
                  <a:pt x="1703" y="842"/>
                </a:lnTo>
                <a:lnTo>
                  <a:pt x="1750" y="807"/>
                </a:lnTo>
                <a:lnTo>
                  <a:pt x="1799" y="777"/>
                </a:lnTo>
                <a:lnTo>
                  <a:pt x="1852" y="751"/>
                </a:lnTo>
                <a:lnTo>
                  <a:pt x="1909" y="731"/>
                </a:lnTo>
                <a:lnTo>
                  <a:pt x="1966" y="716"/>
                </a:lnTo>
                <a:lnTo>
                  <a:pt x="2026" y="707"/>
                </a:lnTo>
                <a:lnTo>
                  <a:pt x="2088" y="704"/>
                </a:lnTo>
                <a:close/>
                <a:moveTo>
                  <a:pt x="2088" y="519"/>
                </a:moveTo>
                <a:lnTo>
                  <a:pt x="2020" y="522"/>
                </a:lnTo>
                <a:lnTo>
                  <a:pt x="1954" y="530"/>
                </a:lnTo>
                <a:lnTo>
                  <a:pt x="1889" y="544"/>
                </a:lnTo>
                <a:lnTo>
                  <a:pt x="1826" y="563"/>
                </a:lnTo>
                <a:lnTo>
                  <a:pt x="1766" y="587"/>
                </a:lnTo>
                <a:lnTo>
                  <a:pt x="1708" y="616"/>
                </a:lnTo>
                <a:lnTo>
                  <a:pt x="1652" y="649"/>
                </a:lnTo>
                <a:lnTo>
                  <a:pt x="1600" y="687"/>
                </a:lnTo>
                <a:lnTo>
                  <a:pt x="1552" y="728"/>
                </a:lnTo>
                <a:lnTo>
                  <a:pt x="1507" y="773"/>
                </a:lnTo>
                <a:lnTo>
                  <a:pt x="1465" y="822"/>
                </a:lnTo>
                <a:lnTo>
                  <a:pt x="1427" y="873"/>
                </a:lnTo>
                <a:lnTo>
                  <a:pt x="1394" y="928"/>
                </a:lnTo>
                <a:lnTo>
                  <a:pt x="1365" y="986"/>
                </a:lnTo>
                <a:lnTo>
                  <a:pt x="1341" y="1046"/>
                </a:lnTo>
                <a:lnTo>
                  <a:pt x="1322" y="1109"/>
                </a:lnTo>
                <a:lnTo>
                  <a:pt x="1308" y="1174"/>
                </a:lnTo>
                <a:lnTo>
                  <a:pt x="1299" y="1241"/>
                </a:lnTo>
                <a:lnTo>
                  <a:pt x="1296" y="1309"/>
                </a:lnTo>
                <a:lnTo>
                  <a:pt x="1299" y="1377"/>
                </a:lnTo>
                <a:lnTo>
                  <a:pt x="1308" y="1443"/>
                </a:lnTo>
                <a:lnTo>
                  <a:pt x="1322" y="1507"/>
                </a:lnTo>
                <a:lnTo>
                  <a:pt x="1341" y="1570"/>
                </a:lnTo>
                <a:lnTo>
                  <a:pt x="1365" y="1630"/>
                </a:lnTo>
                <a:lnTo>
                  <a:pt x="1394" y="1688"/>
                </a:lnTo>
                <a:lnTo>
                  <a:pt x="1427" y="1743"/>
                </a:lnTo>
                <a:lnTo>
                  <a:pt x="1465" y="1795"/>
                </a:lnTo>
                <a:lnTo>
                  <a:pt x="1507" y="1843"/>
                </a:lnTo>
                <a:lnTo>
                  <a:pt x="1552" y="1888"/>
                </a:lnTo>
                <a:lnTo>
                  <a:pt x="1600" y="1931"/>
                </a:lnTo>
                <a:lnTo>
                  <a:pt x="1652" y="1968"/>
                </a:lnTo>
                <a:lnTo>
                  <a:pt x="1708" y="2001"/>
                </a:lnTo>
                <a:lnTo>
                  <a:pt x="1766" y="2030"/>
                </a:lnTo>
                <a:lnTo>
                  <a:pt x="1826" y="2054"/>
                </a:lnTo>
                <a:lnTo>
                  <a:pt x="1889" y="2073"/>
                </a:lnTo>
                <a:lnTo>
                  <a:pt x="1954" y="2087"/>
                </a:lnTo>
                <a:lnTo>
                  <a:pt x="2020" y="2096"/>
                </a:lnTo>
                <a:lnTo>
                  <a:pt x="2088" y="2098"/>
                </a:lnTo>
                <a:lnTo>
                  <a:pt x="2157" y="2096"/>
                </a:lnTo>
                <a:lnTo>
                  <a:pt x="2223" y="2087"/>
                </a:lnTo>
                <a:lnTo>
                  <a:pt x="2288" y="2073"/>
                </a:lnTo>
                <a:lnTo>
                  <a:pt x="2351" y="2054"/>
                </a:lnTo>
                <a:lnTo>
                  <a:pt x="2412" y="2030"/>
                </a:lnTo>
                <a:lnTo>
                  <a:pt x="2469" y="2001"/>
                </a:lnTo>
                <a:lnTo>
                  <a:pt x="2524" y="1968"/>
                </a:lnTo>
                <a:lnTo>
                  <a:pt x="2577" y="1931"/>
                </a:lnTo>
                <a:lnTo>
                  <a:pt x="2626" y="1888"/>
                </a:lnTo>
                <a:lnTo>
                  <a:pt x="2671" y="1843"/>
                </a:lnTo>
                <a:lnTo>
                  <a:pt x="2712" y="1795"/>
                </a:lnTo>
                <a:lnTo>
                  <a:pt x="2750" y="1743"/>
                </a:lnTo>
                <a:lnTo>
                  <a:pt x="2784" y="1688"/>
                </a:lnTo>
                <a:lnTo>
                  <a:pt x="2813" y="1630"/>
                </a:lnTo>
                <a:lnTo>
                  <a:pt x="2837" y="1570"/>
                </a:lnTo>
                <a:lnTo>
                  <a:pt x="2856" y="1507"/>
                </a:lnTo>
                <a:lnTo>
                  <a:pt x="2870" y="1443"/>
                </a:lnTo>
                <a:lnTo>
                  <a:pt x="2878" y="1377"/>
                </a:lnTo>
                <a:lnTo>
                  <a:pt x="2881" y="1309"/>
                </a:lnTo>
                <a:lnTo>
                  <a:pt x="2878" y="1241"/>
                </a:lnTo>
                <a:lnTo>
                  <a:pt x="2870" y="1174"/>
                </a:lnTo>
                <a:lnTo>
                  <a:pt x="2856" y="1109"/>
                </a:lnTo>
                <a:lnTo>
                  <a:pt x="2837" y="1046"/>
                </a:lnTo>
                <a:lnTo>
                  <a:pt x="2813" y="986"/>
                </a:lnTo>
                <a:lnTo>
                  <a:pt x="2784" y="928"/>
                </a:lnTo>
                <a:lnTo>
                  <a:pt x="2750" y="873"/>
                </a:lnTo>
                <a:lnTo>
                  <a:pt x="2712" y="822"/>
                </a:lnTo>
                <a:lnTo>
                  <a:pt x="2671" y="773"/>
                </a:lnTo>
                <a:lnTo>
                  <a:pt x="2626" y="728"/>
                </a:lnTo>
                <a:lnTo>
                  <a:pt x="2577" y="687"/>
                </a:lnTo>
                <a:lnTo>
                  <a:pt x="2524" y="649"/>
                </a:lnTo>
                <a:lnTo>
                  <a:pt x="2469" y="616"/>
                </a:lnTo>
                <a:lnTo>
                  <a:pt x="2412" y="587"/>
                </a:lnTo>
                <a:lnTo>
                  <a:pt x="2351" y="563"/>
                </a:lnTo>
                <a:lnTo>
                  <a:pt x="2288" y="544"/>
                </a:lnTo>
                <a:lnTo>
                  <a:pt x="2223" y="530"/>
                </a:lnTo>
                <a:lnTo>
                  <a:pt x="2157" y="522"/>
                </a:lnTo>
                <a:lnTo>
                  <a:pt x="2088" y="519"/>
                </a:lnTo>
                <a:close/>
                <a:moveTo>
                  <a:pt x="560" y="421"/>
                </a:moveTo>
                <a:lnTo>
                  <a:pt x="536" y="424"/>
                </a:lnTo>
                <a:lnTo>
                  <a:pt x="515" y="431"/>
                </a:lnTo>
                <a:lnTo>
                  <a:pt x="497" y="443"/>
                </a:lnTo>
                <a:lnTo>
                  <a:pt x="482" y="458"/>
                </a:lnTo>
                <a:lnTo>
                  <a:pt x="470" y="476"/>
                </a:lnTo>
                <a:lnTo>
                  <a:pt x="463" y="497"/>
                </a:lnTo>
                <a:lnTo>
                  <a:pt x="460" y="520"/>
                </a:lnTo>
                <a:lnTo>
                  <a:pt x="463" y="542"/>
                </a:lnTo>
                <a:lnTo>
                  <a:pt x="470" y="563"/>
                </a:lnTo>
                <a:lnTo>
                  <a:pt x="482" y="581"/>
                </a:lnTo>
                <a:lnTo>
                  <a:pt x="497" y="597"/>
                </a:lnTo>
                <a:lnTo>
                  <a:pt x="515" y="608"/>
                </a:lnTo>
                <a:lnTo>
                  <a:pt x="536" y="616"/>
                </a:lnTo>
                <a:lnTo>
                  <a:pt x="560" y="619"/>
                </a:lnTo>
                <a:lnTo>
                  <a:pt x="1023" y="619"/>
                </a:lnTo>
                <a:lnTo>
                  <a:pt x="1046" y="616"/>
                </a:lnTo>
                <a:lnTo>
                  <a:pt x="1067" y="608"/>
                </a:lnTo>
                <a:lnTo>
                  <a:pt x="1085" y="597"/>
                </a:lnTo>
                <a:lnTo>
                  <a:pt x="1100" y="581"/>
                </a:lnTo>
                <a:lnTo>
                  <a:pt x="1112" y="563"/>
                </a:lnTo>
                <a:lnTo>
                  <a:pt x="1119" y="542"/>
                </a:lnTo>
                <a:lnTo>
                  <a:pt x="1122" y="520"/>
                </a:lnTo>
                <a:lnTo>
                  <a:pt x="1119" y="497"/>
                </a:lnTo>
                <a:lnTo>
                  <a:pt x="1112" y="476"/>
                </a:lnTo>
                <a:lnTo>
                  <a:pt x="1100" y="458"/>
                </a:lnTo>
                <a:lnTo>
                  <a:pt x="1085" y="443"/>
                </a:lnTo>
                <a:lnTo>
                  <a:pt x="1067" y="431"/>
                </a:lnTo>
                <a:lnTo>
                  <a:pt x="1046" y="424"/>
                </a:lnTo>
                <a:lnTo>
                  <a:pt x="1023" y="421"/>
                </a:lnTo>
                <a:lnTo>
                  <a:pt x="560" y="421"/>
                </a:lnTo>
                <a:close/>
                <a:moveTo>
                  <a:pt x="2911" y="375"/>
                </a:moveTo>
                <a:lnTo>
                  <a:pt x="2894" y="377"/>
                </a:lnTo>
                <a:lnTo>
                  <a:pt x="2880" y="385"/>
                </a:lnTo>
                <a:lnTo>
                  <a:pt x="2868" y="396"/>
                </a:lnTo>
                <a:lnTo>
                  <a:pt x="2861" y="411"/>
                </a:lnTo>
                <a:lnTo>
                  <a:pt x="2858" y="427"/>
                </a:lnTo>
                <a:lnTo>
                  <a:pt x="2858" y="549"/>
                </a:lnTo>
                <a:lnTo>
                  <a:pt x="2861" y="565"/>
                </a:lnTo>
                <a:lnTo>
                  <a:pt x="2868" y="580"/>
                </a:lnTo>
                <a:lnTo>
                  <a:pt x="2880" y="591"/>
                </a:lnTo>
                <a:lnTo>
                  <a:pt x="2894" y="598"/>
                </a:lnTo>
                <a:lnTo>
                  <a:pt x="2911" y="601"/>
                </a:lnTo>
                <a:lnTo>
                  <a:pt x="3033" y="601"/>
                </a:lnTo>
                <a:lnTo>
                  <a:pt x="3050" y="598"/>
                </a:lnTo>
                <a:lnTo>
                  <a:pt x="3064" y="591"/>
                </a:lnTo>
                <a:lnTo>
                  <a:pt x="3075" y="580"/>
                </a:lnTo>
                <a:lnTo>
                  <a:pt x="3083" y="565"/>
                </a:lnTo>
                <a:lnTo>
                  <a:pt x="3085" y="549"/>
                </a:lnTo>
                <a:lnTo>
                  <a:pt x="3085" y="427"/>
                </a:lnTo>
                <a:lnTo>
                  <a:pt x="3083" y="411"/>
                </a:lnTo>
                <a:lnTo>
                  <a:pt x="3075" y="396"/>
                </a:lnTo>
                <a:lnTo>
                  <a:pt x="3064" y="385"/>
                </a:lnTo>
                <a:lnTo>
                  <a:pt x="3050" y="377"/>
                </a:lnTo>
                <a:lnTo>
                  <a:pt x="3033" y="375"/>
                </a:lnTo>
                <a:lnTo>
                  <a:pt x="2911" y="375"/>
                </a:lnTo>
                <a:close/>
                <a:moveTo>
                  <a:pt x="480" y="0"/>
                </a:moveTo>
                <a:lnTo>
                  <a:pt x="978" y="0"/>
                </a:lnTo>
                <a:lnTo>
                  <a:pt x="1148" y="195"/>
                </a:lnTo>
                <a:lnTo>
                  <a:pt x="3255" y="195"/>
                </a:lnTo>
                <a:lnTo>
                  <a:pt x="3255" y="2315"/>
                </a:lnTo>
                <a:lnTo>
                  <a:pt x="0" y="2315"/>
                </a:lnTo>
                <a:lnTo>
                  <a:pt x="0" y="195"/>
                </a:lnTo>
                <a:lnTo>
                  <a:pt x="310" y="195"/>
                </a:lnTo>
                <a:lnTo>
                  <a:pt x="480" y="0"/>
                </a:lnTo>
                <a:close/>
              </a:path>
            </a:pathLst>
          </a:custGeom>
          <a:solidFill>
            <a:schemeClr val="accent1"/>
          </a:solidFill>
          <a:ln w="0">
            <a:noFill/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11</xdr:col>
      <xdr:colOff>83126</xdr:colOff>
      <xdr:row>1</xdr:row>
      <xdr:rowOff>38965</xdr:rowOff>
    </xdr:from>
    <xdr:to>
      <xdr:col>12</xdr:col>
      <xdr:colOff>156304</xdr:colOff>
      <xdr:row>2</xdr:row>
      <xdr:rowOff>206474</xdr:rowOff>
    </xdr:to>
    <xdr:grpSp>
      <xdr:nvGrpSpPr>
        <xdr:cNvPr id="177" name="Ikona notatek" descr="„”" title="Ikona notatek"/>
        <xdr:cNvGrpSpPr>
          <a:grpSpLocks noChangeAspect="1"/>
        </xdr:cNvGrpSpPr>
      </xdr:nvGrpSpPr>
      <xdr:grpSpPr bwMode="auto">
        <a:xfrm>
          <a:off x="8282246" y="214225"/>
          <a:ext cx="309398" cy="281809"/>
          <a:chOff x="89" y="56"/>
          <a:chExt cx="781" cy="26"/>
        </a:xfrm>
      </xdr:grpSpPr>
      <xdr:sp macro="" textlink="">
        <xdr:nvSpPr>
          <xdr:cNvPr id="179" name="Prostokąt 33"/>
          <xdr:cNvSpPr>
            <a:spLocks noChangeArrowheads="1"/>
          </xdr:cNvSpPr>
        </xdr:nvSpPr>
        <xdr:spPr bwMode="auto">
          <a:xfrm>
            <a:off x="89" y="56"/>
            <a:ext cx="781" cy="26"/>
          </a:xfrm>
          <a:prstGeom prst="rect">
            <a:avLst/>
          </a:prstGeom>
          <a:noFill/>
          <a:ln w="0">
            <a:noFill/>
            <a:prstDash val="solid"/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80" name="Dowolny kształt 34"/>
          <xdr:cNvSpPr>
            <a:spLocks/>
          </xdr:cNvSpPr>
        </xdr:nvSpPr>
        <xdr:spPr bwMode="auto">
          <a:xfrm>
            <a:off x="90" y="58"/>
            <a:ext cx="778" cy="20"/>
          </a:xfrm>
          <a:custGeom>
            <a:avLst/>
            <a:gdLst>
              <a:gd name="T0" fmla="*/ 628 w 2980"/>
              <a:gd name="T1" fmla="*/ 0 h 2233"/>
              <a:gd name="T2" fmla="*/ 2372 w 2980"/>
              <a:gd name="T3" fmla="*/ 42 h 2233"/>
              <a:gd name="T4" fmla="*/ 2980 w 2980"/>
              <a:gd name="T5" fmla="*/ 2149 h 2233"/>
              <a:gd name="T6" fmla="*/ 0 w 2980"/>
              <a:gd name="T7" fmla="*/ 2233 h 2233"/>
              <a:gd name="T8" fmla="*/ 628 w 2980"/>
              <a:gd name="T9" fmla="*/ 0 h 2233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2980" h="2233">
                <a:moveTo>
                  <a:pt x="628" y="0"/>
                </a:moveTo>
                <a:lnTo>
                  <a:pt x="2372" y="42"/>
                </a:lnTo>
                <a:lnTo>
                  <a:pt x="2980" y="2149"/>
                </a:lnTo>
                <a:lnTo>
                  <a:pt x="0" y="2233"/>
                </a:lnTo>
                <a:lnTo>
                  <a:pt x="628" y="0"/>
                </a:lnTo>
                <a:close/>
              </a:path>
            </a:pathLst>
          </a:custGeom>
          <a:solidFill>
            <a:srgbClr val="FFFFF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81" name="Dowolny kształt 35"/>
          <xdr:cNvSpPr>
            <a:spLocks noEditPoints="1"/>
          </xdr:cNvSpPr>
        </xdr:nvSpPr>
        <xdr:spPr bwMode="auto">
          <a:xfrm>
            <a:off x="89" y="56"/>
            <a:ext cx="780" cy="26"/>
          </a:xfrm>
          <a:custGeom>
            <a:avLst/>
            <a:gdLst>
              <a:gd name="T0" fmla="*/ 1407 w 3234"/>
              <a:gd name="T1" fmla="*/ 575 h 2894"/>
              <a:gd name="T2" fmla="*/ 1857 w 3234"/>
              <a:gd name="T3" fmla="*/ 575 h 2894"/>
              <a:gd name="T4" fmla="*/ 1857 w 3234"/>
              <a:gd name="T5" fmla="*/ 1110 h 2894"/>
              <a:gd name="T6" fmla="*/ 2278 w 3234"/>
              <a:gd name="T7" fmla="*/ 1110 h 2894"/>
              <a:gd name="T8" fmla="*/ 1631 w 3234"/>
              <a:gd name="T9" fmla="*/ 1894 h 2894"/>
              <a:gd name="T10" fmla="*/ 985 w 3234"/>
              <a:gd name="T11" fmla="*/ 1110 h 2894"/>
              <a:gd name="T12" fmla="*/ 1407 w 3234"/>
              <a:gd name="T13" fmla="*/ 1110 h 2894"/>
              <a:gd name="T14" fmla="*/ 1407 w 3234"/>
              <a:gd name="T15" fmla="*/ 575 h 2894"/>
              <a:gd name="T16" fmla="*/ 892 w 3234"/>
              <a:gd name="T17" fmla="*/ 349 h 2894"/>
              <a:gd name="T18" fmla="*/ 357 w 3234"/>
              <a:gd name="T19" fmla="*/ 1736 h 2894"/>
              <a:gd name="T20" fmla="*/ 1017 w 3234"/>
              <a:gd name="T21" fmla="*/ 1736 h 2894"/>
              <a:gd name="T22" fmla="*/ 1017 w 3234"/>
              <a:gd name="T23" fmla="*/ 2122 h 2894"/>
              <a:gd name="T24" fmla="*/ 1020 w 3234"/>
              <a:gd name="T25" fmla="*/ 2155 h 2894"/>
              <a:gd name="T26" fmla="*/ 1029 w 3234"/>
              <a:gd name="T27" fmla="*/ 2186 h 2894"/>
              <a:gd name="T28" fmla="*/ 1042 w 3234"/>
              <a:gd name="T29" fmla="*/ 2214 h 2894"/>
              <a:gd name="T30" fmla="*/ 1061 w 3234"/>
              <a:gd name="T31" fmla="*/ 2240 h 2894"/>
              <a:gd name="T32" fmla="*/ 1083 w 3234"/>
              <a:gd name="T33" fmla="*/ 2262 h 2894"/>
              <a:gd name="T34" fmla="*/ 1108 w 3234"/>
              <a:gd name="T35" fmla="*/ 2280 h 2894"/>
              <a:gd name="T36" fmla="*/ 1137 w 3234"/>
              <a:gd name="T37" fmla="*/ 2294 h 2894"/>
              <a:gd name="T38" fmla="*/ 1168 w 3234"/>
              <a:gd name="T39" fmla="*/ 2302 h 2894"/>
              <a:gd name="T40" fmla="*/ 1201 w 3234"/>
              <a:gd name="T41" fmla="*/ 2305 h 2894"/>
              <a:gd name="T42" fmla="*/ 2033 w 3234"/>
              <a:gd name="T43" fmla="*/ 2305 h 2894"/>
              <a:gd name="T44" fmla="*/ 2066 w 3234"/>
              <a:gd name="T45" fmla="*/ 2302 h 2894"/>
              <a:gd name="T46" fmla="*/ 2097 w 3234"/>
              <a:gd name="T47" fmla="*/ 2294 h 2894"/>
              <a:gd name="T48" fmla="*/ 2125 w 3234"/>
              <a:gd name="T49" fmla="*/ 2280 h 2894"/>
              <a:gd name="T50" fmla="*/ 2151 w 3234"/>
              <a:gd name="T51" fmla="*/ 2262 h 2894"/>
              <a:gd name="T52" fmla="*/ 2173 w 3234"/>
              <a:gd name="T53" fmla="*/ 2240 h 2894"/>
              <a:gd name="T54" fmla="*/ 2191 w 3234"/>
              <a:gd name="T55" fmla="*/ 2214 h 2894"/>
              <a:gd name="T56" fmla="*/ 2205 w 3234"/>
              <a:gd name="T57" fmla="*/ 2186 h 2894"/>
              <a:gd name="T58" fmla="*/ 2213 w 3234"/>
              <a:gd name="T59" fmla="*/ 2155 h 2894"/>
              <a:gd name="T60" fmla="*/ 2216 w 3234"/>
              <a:gd name="T61" fmla="*/ 2122 h 2894"/>
              <a:gd name="T62" fmla="*/ 2216 w 3234"/>
              <a:gd name="T63" fmla="*/ 1736 h 2894"/>
              <a:gd name="T64" fmla="*/ 2884 w 3234"/>
              <a:gd name="T65" fmla="*/ 1736 h 2894"/>
              <a:gd name="T66" fmla="*/ 2342 w 3234"/>
              <a:gd name="T67" fmla="*/ 349 h 2894"/>
              <a:gd name="T68" fmla="*/ 892 w 3234"/>
              <a:gd name="T69" fmla="*/ 349 h 2894"/>
              <a:gd name="T70" fmla="*/ 653 w 3234"/>
              <a:gd name="T71" fmla="*/ 0 h 2894"/>
              <a:gd name="T72" fmla="*/ 2580 w 3234"/>
              <a:gd name="T73" fmla="*/ 0 h 2894"/>
              <a:gd name="T74" fmla="*/ 3234 w 3234"/>
              <a:gd name="T75" fmla="*/ 1675 h 2894"/>
              <a:gd name="T76" fmla="*/ 3234 w 3234"/>
              <a:gd name="T77" fmla="*/ 2894 h 2894"/>
              <a:gd name="T78" fmla="*/ 0 w 3234"/>
              <a:gd name="T79" fmla="*/ 2894 h 2894"/>
              <a:gd name="T80" fmla="*/ 0 w 3234"/>
              <a:gd name="T81" fmla="*/ 1693 h 2894"/>
              <a:gd name="T82" fmla="*/ 653 w 3234"/>
              <a:gd name="T83" fmla="*/ 0 h 2894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</a:cxnLst>
            <a:rect l="0" t="0" r="r" b="b"/>
            <a:pathLst>
              <a:path w="3234" h="2894">
                <a:moveTo>
                  <a:pt x="1407" y="575"/>
                </a:moveTo>
                <a:lnTo>
                  <a:pt x="1857" y="575"/>
                </a:lnTo>
                <a:lnTo>
                  <a:pt x="1857" y="1110"/>
                </a:lnTo>
                <a:lnTo>
                  <a:pt x="2278" y="1110"/>
                </a:lnTo>
                <a:lnTo>
                  <a:pt x="1631" y="1894"/>
                </a:lnTo>
                <a:lnTo>
                  <a:pt x="985" y="1110"/>
                </a:lnTo>
                <a:lnTo>
                  <a:pt x="1407" y="1110"/>
                </a:lnTo>
                <a:lnTo>
                  <a:pt x="1407" y="575"/>
                </a:lnTo>
                <a:close/>
                <a:moveTo>
                  <a:pt x="892" y="349"/>
                </a:moveTo>
                <a:lnTo>
                  <a:pt x="357" y="1736"/>
                </a:lnTo>
                <a:lnTo>
                  <a:pt x="1017" y="1736"/>
                </a:lnTo>
                <a:lnTo>
                  <a:pt x="1017" y="2122"/>
                </a:lnTo>
                <a:lnTo>
                  <a:pt x="1020" y="2155"/>
                </a:lnTo>
                <a:lnTo>
                  <a:pt x="1029" y="2186"/>
                </a:lnTo>
                <a:lnTo>
                  <a:pt x="1042" y="2214"/>
                </a:lnTo>
                <a:lnTo>
                  <a:pt x="1061" y="2240"/>
                </a:lnTo>
                <a:lnTo>
                  <a:pt x="1083" y="2262"/>
                </a:lnTo>
                <a:lnTo>
                  <a:pt x="1108" y="2280"/>
                </a:lnTo>
                <a:lnTo>
                  <a:pt x="1137" y="2294"/>
                </a:lnTo>
                <a:lnTo>
                  <a:pt x="1168" y="2302"/>
                </a:lnTo>
                <a:lnTo>
                  <a:pt x="1201" y="2305"/>
                </a:lnTo>
                <a:lnTo>
                  <a:pt x="2033" y="2305"/>
                </a:lnTo>
                <a:lnTo>
                  <a:pt x="2066" y="2302"/>
                </a:lnTo>
                <a:lnTo>
                  <a:pt x="2097" y="2294"/>
                </a:lnTo>
                <a:lnTo>
                  <a:pt x="2125" y="2280"/>
                </a:lnTo>
                <a:lnTo>
                  <a:pt x="2151" y="2262"/>
                </a:lnTo>
                <a:lnTo>
                  <a:pt x="2173" y="2240"/>
                </a:lnTo>
                <a:lnTo>
                  <a:pt x="2191" y="2214"/>
                </a:lnTo>
                <a:lnTo>
                  <a:pt x="2205" y="2186"/>
                </a:lnTo>
                <a:lnTo>
                  <a:pt x="2213" y="2155"/>
                </a:lnTo>
                <a:lnTo>
                  <a:pt x="2216" y="2122"/>
                </a:lnTo>
                <a:lnTo>
                  <a:pt x="2216" y="1736"/>
                </a:lnTo>
                <a:lnTo>
                  <a:pt x="2884" y="1736"/>
                </a:lnTo>
                <a:lnTo>
                  <a:pt x="2342" y="349"/>
                </a:lnTo>
                <a:lnTo>
                  <a:pt x="892" y="349"/>
                </a:lnTo>
                <a:close/>
                <a:moveTo>
                  <a:pt x="653" y="0"/>
                </a:moveTo>
                <a:lnTo>
                  <a:pt x="2580" y="0"/>
                </a:lnTo>
                <a:lnTo>
                  <a:pt x="3234" y="1675"/>
                </a:lnTo>
                <a:lnTo>
                  <a:pt x="3234" y="2894"/>
                </a:lnTo>
                <a:lnTo>
                  <a:pt x="0" y="2894"/>
                </a:lnTo>
                <a:lnTo>
                  <a:pt x="0" y="1693"/>
                </a:lnTo>
                <a:lnTo>
                  <a:pt x="653" y="0"/>
                </a:lnTo>
                <a:close/>
              </a:path>
            </a:pathLst>
          </a:custGeom>
          <a:solidFill>
            <a:schemeClr val="accent1"/>
          </a:solidFill>
          <a:ln w="0">
            <a:noFill/>
            <a:prstDash val="solid"/>
            <a:round/>
            <a:headEnd/>
            <a:tailEnd/>
          </a:ln>
        </xdr:spPr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109318</xdr:colOff>
      <xdr:row>12</xdr:row>
      <xdr:rowOff>58829</xdr:rowOff>
    </xdr:from>
    <xdr:to>
      <xdr:col>2</xdr:col>
      <xdr:colOff>815787</xdr:colOff>
      <xdr:row>13</xdr:row>
      <xdr:rowOff>39218</xdr:rowOff>
    </xdr:to>
    <xdr:sp macro="" textlink="">
      <xdr:nvSpPr>
        <xdr:cNvPr id="2" name="Edytuj pulpit nawigacyjny" descr="Kliknij, aby wyświetlić plan dnia" title="Wyświetl plan dnia">
          <a:hlinkClick xmlns:r="http://schemas.openxmlformats.org/officeDocument/2006/relationships" r:id="rId1" tooltip="Kliknij, aby wyświetlić plan dnia"/>
        </xdr:cNvPr>
        <xdr:cNvSpPr/>
      </xdr:nvSpPr>
      <xdr:spPr>
        <a:xfrm>
          <a:off x="347443" y="2440079"/>
          <a:ext cx="1601819" cy="170889"/>
        </a:xfrm>
        <a:prstGeom prst="roundRect">
          <a:avLst/>
        </a:prstGeom>
        <a:solidFill>
          <a:schemeClr val="bg1"/>
        </a:solidFill>
        <a:ln>
          <a:solidFill>
            <a:schemeClr val="bg1">
              <a:lumMod val="65000"/>
            </a:schemeClr>
          </a:solidFill>
        </a:ln>
        <a:effectLst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 rtl="0"/>
          <a:r>
            <a:rPr lang="pl" sz="900" b="1">
              <a:solidFill>
                <a:schemeClr val="tx2"/>
              </a:solidFill>
              <a:effectLst/>
              <a:latin typeface="+mn-lt"/>
              <a:ea typeface="+mn-ea"/>
              <a:cs typeface="+mn-cs"/>
            </a:rPr>
            <a:t>WYŚWIETL</a:t>
          </a:r>
          <a:r>
            <a:rPr lang="pl" sz="900" b="1" baseline="0">
              <a:solidFill>
                <a:schemeClr val="tx2"/>
              </a:solidFill>
              <a:effectLst/>
              <a:latin typeface="+mn-lt"/>
              <a:ea typeface="+mn-ea"/>
              <a:cs typeface="+mn-cs"/>
            </a:rPr>
            <a:t> PLAN </a:t>
          </a:r>
          <a:r>
            <a:rPr lang="pl" sz="1000" b="1" baseline="0">
              <a:solidFill>
                <a:schemeClr val="tx2"/>
              </a:solidFill>
              <a:effectLst/>
              <a:latin typeface="+mn-lt"/>
              <a:ea typeface="+mn-ea"/>
              <a:cs typeface="+mn-cs"/>
            </a:rPr>
            <a:t>DNIA</a:t>
          </a:r>
          <a:endParaRPr lang="en-US" sz="1000" b="1">
            <a:solidFill>
              <a:schemeClr val="tx2"/>
            </a:solidFill>
            <a:effectLst/>
            <a:latin typeface="+mn-lt"/>
            <a:ea typeface="+mn-ea"/>
            <a:cs typeface="+mn-cs"/>
          </a:endParaRPr>
        </a:p>
      </xdr:txBody>
    </xdr:sp>
    <xdr:clientData fPrintsWithSheet="0"/>
  </xdr:twoCellAnchor>
  <xdr:twoCellAnchor>
    <xdr:from>
      <xdr:col>1</xdr:col>
      <xdr:colOff>107016</xdr:colOff>
      <xdr:row>10</xdr:row>
      <xdr:rowOff>173692</xdr:rowOff>
    </xdr:from>
    <xdr:to>
      <xdr:col>2</xdr:col>
      <xdr:colOff>813485</xdr:colOff>
      <xdr:row>11</xdr:row>
      <xdr:rowOff>154081</xdr:rowOff>
    </xdr:to>
    <xdr:sp macro="" textlink="">
      <xdr:nvSpPr>
        <xdr:cNvPr id="3" name="Edytuj godziny" descr="Kliknij, aby edytować przedziały czasu w harmonogramie" title="Edytuj godziny">
          <a:hlinkClick xmlns:r="http://schemas.openxmlformats.org/officeDocument/2006/relationships" r:id="rId2" tooltip="Kliknij, aby edytować okresy w harmonogramie"/>
        </xdr:cNvPr>
        <xdr:cNvSpPr/>
      </xdr:nvSpPr>
      <xdr:spPr>
        <a:xfrm>
          <a:off x="345141" y="2173942"/>
          <a:ext cx="1601819" cy="170889"/>
        </a:xfrm>
        <a:prstGeom prst="roundRect">
          <a:avLst/>
        </a:prstGeom>
        <a:solidFill>
          <a:schemeClr val="bg1"/>
        </a:solidFill>
        <a:ln>
          <a:solidFill>
            <a:schemeClr val="bg1">
              <a:lumMod val="65000"/>
            </a:schemeClr>
          </a:solidFill>
        </a:ln>
        <a:effectLst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 rtl="0"/>
          <a:r>
            <a:rPr lang="pl" sz="1000" b="1">
              <a:solidFill>
                <a:schemeClr val="tx2"/>
              </a:solidFill>
              <a:effectLst/>
              <a:latin typeface="+mn-lt"/>
              <a:ea typeface="+mn-ea"/>
              <a:cs typeface="+mn-cs"/>
            </a:rPr>
            <a:t>EDYTUJ GODZINY</a:t>
          </a:r>
        </a:p>
      </xdr:txBody>
    </xdr:sp>
    <xdr:clientData fPrintsWithSheet="0"/>
  </xdr:twoCellAnchor>
  <xdr:twoCellAnchor>
    <xdr:from>
      <xdr:col>4</xdr:col>
      <xdr:colOff>104775</xdr:colOff>
      <xdr:row>3</xdr:row>
      <xdr:rowOff>85725</xdr:rowOff>
    </xdr:from>
    <xdr:to>
      <xdr:col>4</xdr:col>
      <xdr:colOff>295275</xdr:colOff>
      <xdr:row>3</xdr:row>
      <xdr:rowOff>266700</xdr:rowOff>
    </xdr:to>
    <xdr:grpSp>
      <xdr:nvGrpSpPr>
        <xdr:cNvPr id="2051" name="Ikona daty" descr="„”" title="Ikona daty"/>
        <xdr:cNvGrpSpPr>
          <a:grpSpLocks noChangeAspect="1"/>
        </xdr:cNvGrpSpPr>
      </xdr:nvGrpSpPr>
      <xdr:grpSpPr bwMode="auto">
        <a:xfrm>
          <a:off x="2349744" y="624987"/>
          <a:ext cx="190500" cy="180975"/>
          <a:chOff x="223" y="69"/>
          <a:chExt cx="20" cy="19"/>
        </a:xfrm>
      </xdr:grpSpPr>
      <xdr:sp macro="" textlink="">
        <xdr:nvSpPr>
          <xdr:cNvPr id="2052" name="Prostokąt 4"/>
          <xdr:cNvSpPr>
            <a:spLocks noChangeArrowheads="1"/>
          </xdr:cNvSpPr>
        </xdr:nvSpPr>
        <xdr:spPr bwMode="auto">
          <a:xfrm>
            <a:off x="223" y="69"/>
            <a:ext cx="20" cy="19"/>
          </a:xfrm>
          <a:prstGeom prst="rect">
            <a:avLst/>
          </a:prstGeom>
          <a:noFill/>
          <a:ln w="0">
            <a:noFill/>
            <a:prstDash val="solid"/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053" name="Dowolny kształt 5"/>
          <xdr:cNvSpPr>
            <a:spLocks noEditPoints="1"/>
          </xdr:cNvSpPr>
        </xdr:nvSpPr>
        <xdr:spPr bwMode="auto">
          <a:xfrm>
            <a:off x="223" y="69"/>
            <a:ext cx="19" cy="19"/>
          </a:xfrm>
          <a:custGeom>
            <a:avLst/>
            <a:gdLst>
              <a:gd name="T0" fmla="*/ 2030 w 3130"/>
              <a:gd name="T1" fmla="*/ 1582 h 3097"/>
              <a:gd name="T2" fmla="*/ 2421 w 3130"/>
              <a:gd name="T3" fmla="*/ 2131 h 3097"/>
              <a:gd name="T4" fmla="*/ 2030 w 3130"/>
              <a:gd name="T5" fmla="*/ 2600 h 3097"/>
              <a:gd name="T6" fmla="*/ 1994 w 3130"/>
              <a:gd name="T7" fmla="*/ 1334 h 3097"/>
              <a:gd name="T8" fmla="*/ 901 w 3130"/>
              <a:gd name="T9" fmla="*/ 2600 h 3097"/>
              <a:gd name="T10" fmla="*/ 646 w 3130"/>
              <a:gd name="T11" fmla="*/ 1550 h 3097"/>
              <a:gd name="T12" fmla="*/ 768 w 3130"/>
              <a:gd name="T13" fmla="*/ 1535 h 3097"/>
              <a:gd name="T14" fmla="*/ 890 w 3130"/>
              <a:gd name="T15" fmla="*/ 1469 h 3097"/>
              <a:gd name="T16" fmla="*/ 939 w 3130"/>
              <a:gd name="T17" fmla="*/ 1378 h 3097"/>
              <a:gd name="T18" fmla="*/ 286 w 3130"/>
              <a:gd name="T19" fmla="*/ 1032 h 3097"/>
              <a:gd name="T20" fmla="*/ 286 w 3130"/>
              <a:gd name="T21" fmla="*/ 1032 h 3097"/>
              <a:gd name="T22" fmla="*/ 570 w 3130"/>
              <a:gd name="T23" fmla="*/ 416 h 3097"/>
              <a:gd name="T24" fmla="*/ 509 w 3130"/>
              <a:gd name="T25" fmla="*/ 551 h 3097"/>
              <a:gd name="T26" fmla="*/ 531 w 3130"/>
              <a:gd name="T27" fmla="*/ 703 h 3097"/>
              <a:gd name="T28" fmla="*/ 628 w 3130"/>
              <a:gd name="T29" fmla="*/ 814 h 3097"/>
              <a:gd name="T30" fmla="*/ 774 w 3130"/>
              <a:gd name="T31" fmla="*/ 858 h 3097"/>
              <a:gd name="T32" fmla="*/ 920 w 3130"/>
              <a:gd name="T33" fmla="*/ 814 h 3097"/>
              <a:gd name="T34" fmla="*/ 1017 w 3130"/>
              <a:gd name="T35" fmla="*/ 703 h 3097"/>
              <a:gd name="T36" fmla="*/ 1039 w 3130"/>
              <a:gd name="T37" fmla="*/ 551 h 3097"/>
              <a:gd name="T38" fmla="*/ 977 w 3130"/>
              <a:gd name="T39" fmla="*/ 416 h 3097"/>
              <a:gd name="T40" fmla="*/ 2202 w 3130"/>
              <a:gd name="T41" fmla="*/ 390 h 3097"/>
              <a:gd name="T42" fmla="*/ 2123 w 3130"/>
              <a:gd name="T43" fmla="*/ 514 h 3097"/>
              <a:gd name="T44" fmla="*/ 2123 w 3130"/>
              <a:gd name="T45" fmla="*/ 668 h 3097"/>
              <a:gd name="T46" fmla="*/ 2204 w 3130"/>
              <a:gd name="T47" fmla="*/ 792 h 3097"/>
              <a:gd name="T48" fmla="*/ 2340 w 3130"/>
              <a:gd name="T49" fmla="*/ 855 h 3097"/>
              <a:gd name="T50" fmla="*/ 2492 w 3130"/>
              <a:gd name="T51" fmla="*/ 833 h 3097"/>
              <a:gd name="T52" fmla="*/ 2604 w 3130"/>
              <a:gd name="T53" fmla="*/ 736 h 3097"/>
              <a:gd name="T54" fmla="*/ 2647 w 3130"/>
              <a:gd name="T55" fmla="*/ 590 h 3097"/>
              <a:gd name="T56" fmla="*/ 2605 w 3130"/>
              <a:gd name="T57" fmla="*/ 445 h 3097"/>
              <a:gd name="T58" fmla="*/ 3130 w 3130"/>
              <a:gd name="T59" fmla="*/ 249 h 3097"/>
              <a:gd name="T60" fmla="*/ 2379 w 3130"/>
              <a:gd name="T61" fmla="*/ 0 h 3097"/>
              <a:gd name="T62" fmla="*/ 2474 w 3130"/>
              <a:gd name="T63" fmla="*/ 39 h 3097"/>
              <a:gd name="T64" fmla="*/ 2513 w 3130"/>
              <a:gd name="T65" fmla="*/ 133 h 3097"/>
              <a:gd name="T66" fmla="*/ 2490 w 3130"/>
              <a:gd name="T67" fmla="*/ 688 h 3097"/>
              <a:gd name="T68" fmla="*/ 2406 w 3130"/>
              <a:gd name="T69" fmla="*/ 744 h 3097"/>
              <a:gd name="T70" fmla="*/ 2305 w 3130"/>
              <a:gd name="T71" fmla="*/ 724 h 3097"/>
              <a:gd name="T72" fmla="*/ 2249 w 3130"/>
              <a:gd name="T73" fmla="*/ 640 h 3097"/>
              <a:gd name="T74" fmla="*/ 2257 w 3130"/>
              <a:gd name="T75" fmla="*/ 81 h 3097"/>
              <a:gd name="T76" fmla="*/ 2328 w 3130"/>
              <a:gd name="T77" fmla="*/ 10 h 3097"/>
              <a:gd name="T78" fmla="*/ 801 w 3130"/>
              <a:gd name="T79" fmla="*/ 3 h 3097"/>
              <a:gd name="T80" fmla="*/ 884 w 3130"/>
              <a:gd name="T81" fmla="*/ 58 h 3097"/>
              <a:gd name="T82" fmla="*/ 907 w 3130"/>
              <a:gd name="T83" fmla="*/ 613 h 3097"/>
              <a:gd name="T84" fmla="*/ 868 w 3130"/>
              <a:gd name="T85" fmla="*/ 707 h 3097"/>
              <a:gd name="T86" fmla="*/ 774 w 3130"/>
              <a:gd name="T87" fmla="*/ 746 h 3097"/>
              <a:gd name="T88" fmla="*/ 680 w 3130"/>
              <a:gd name="T89" fmla="*/ 707 h 3097"/>
              <a:gd name="T90" fmla="*/ 641 w 3130"/>
              <a:gd name="T91" fmla="*/ 613 h 3097"/>
              <a:gd name="T92" fmla="*/ 663 w 3130"/>
              <a:gd name="T93" fmla="*/ 58 h 3097"/>
              <a:gd name="T94" fmla="*/ 746 w 3130"/>
              <a:gd name="T95" fmla="*/ 3 h 3097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</a:cxnLst>
            <a:rect l="0" t="0" r="r" b="b"/>
            <a:pathLst>
              <a:path w="3130" h="3097">
                <a:moveTo>
                  <a:pt x="2030" y="1582"/>
                </a:moveTo>
                <a:lnTo>
                  <a:pt x="1712" y="2131"/>
                </a:lnTo>
                <a:lnTo>
                  <a:pt x="2030" y="2131"/>
                </a:lnTo>
                <a:lnTo>
                  <a:pt x="2030" y="1582"/>
                </a:lnTo>
                <a:close/>
                <a:moveTo>
                  <a:pt x="1994" y="1334"/>
                </a:moveTo>
                <a:lnTo>
                  <a:pt x="2276" y="1334"/>
                </a:lnTo>
                <a:lnTo>
                  <a:pt x="2276" y="2131"/>
                </a:lnTo>
                <a:lnTo>
                  <a:pt x="2421" y="2131"/>
                </a:lnTo>
                <a:lnTo>
                  <a:pt x="2421" y="2327"/>
                </a:lnTo>
                <a:lnTo>
                  <a:pt x="2276" y="2327"/>
                </a:lnTo>
                <a:lnTo>
                  <a:pt x="2276" y="2600"/>
                </a:lnTo>
                <a:lnTo>
                  <a:pt x="2030" y="2600"/>
                </a:lnTo>
                <a:lnTo>
                  <a:pt x="2030" y="2327"/>
                </a:lnTo>
                <a:lnTo>
                  <a:pt x="1525" y="2327"/>
                </a:lnTo>
                <a:lnTo>
                  <a:pt x="1525" y="2108"/>
                </a:lnTo>
                <a:lnTo>
                  <a:pt x="1994" y="1334"/>
                </a:lnTo>
                <a:close/>
                <a:moveTo>
                  <a:pt x="949" y="1326"/>
                </a:moveTo>
                <a:lnTo>
                  <a:pt x="1158" y="1326"/>
                </a:lnTo>
                <a:lnTo>
                  <a:pt x="1158" y="2600"/>
                </a:lnTo>
                <a:lnTo>
                  <a:pt x="901" y="2600"/>
                </a:lnTo>
                <a:lnTo>
                  <a:pt x="901" y="1721"/>
                </a:lnTo>
                <a:lnTo>
                  <a:pt x="602" y="1721"/>
                </a:lnTo>
                <a:lnTo>
                  <a:pt x="602" y="1552"/>
                </a:lnTo>
                <a:lnTo>
                  <a:pt x="646" y="1550"/>
                </a:lnTo>
                <a:lnTo>
                  <a:pt x="685" y="1546"/>
                </a:lnTo>
                <a:lnTo>
                  <a:pt x="718" y="1543"/>
                </a:lnTo>
                <a:lnTo>
                  <a:pt x="745" y="1539"/>
                </a:lnTo>
                <a:lnTo>
                  <a:pt x="768" y="1535"/>
                </a:lnTo>
                <a:lnTo>
                  <a:pt x="803" y="1525"/>
                </a:lnTo>
                <a:lnTo>
                  <a:pt x="836" y="1510"/>
                </a:lnTo>
                <a:lnTo>
                  <a:pt x="864" y="1491"/>
                </a:lnTo>
                <a:lnTo>
                  <a:pt x="890" y="1469"/>
                </a:lnTo>
                <a:lnTo>
                  <a:pt x="905" y="1450"/>
                </a:lnTo>
                <a:lnTo>
                  <a:pt x="919" y="1429"/>
                </a:lnTo>
                <a:lnTo>
                  <a:pt x="930" y="1405"/>
                </a:lnTo>
                <a:lnTo>
                  <a:pt x="939" y="1378"/>
                </a:lnTo>
                <a:lnTo>
                  <a:pt x="945" y="1356"/>
                </a:lnTo>
                <a:lnTo>
                  <a:pt x="948" y="1339"/>
                </a:lnTo>
                <a:lnTo>
                  <a:pt x="949" y="1326"/>
                </a:lnTo>
                <a:close/>
                <a:moveTo>
                  <a:pt x="286" y="1032"/>
                </a:moveTo>
                <a:lnTo>
                  <a:pt x="286" y="2811"/>
                </a:lnTo>
                <a:lnTo>
                  <a:pt x="2843" y="2811"/>
                </a:lnTo>
                <a:lnTo>
                  <a:pt x="2843" y="1032"/>
                </a:lnTo>
                <a:lnTo>
                  <a:pt x="286" y="1032"/>
                </a:lnTo>
                <a:close/>
                <a:moveTo>
                  <a:pt x="0" y="249"/>
                </a:moveTo>
                <a:lnTo>
                  <a:pt x="597" y="249"/>
                </a:lnTo>
                <a:lnTo>
                  <a:pt x="597" y="390"/>
                </a:lnTo>
                <a:lnTo>
                  <a:pt x="570" y="416"/>
                </a:lnTo>
                <a:lnTo>
                  <a:pt x="548" y="445"/>
                </a:lnTo>
                <a:lnTo>
                  <a:pt x="530" y="479"/>
                </a:lnTo>
                <a:lnTo>
                  <a:pt x="517" y="514"/>
                </a:lnTo>
                <a:lnTo>
                  <a:pt x="509" y="551"/>
                </a:lnTo>
                <a:lnTo>
                  <a:pt x="506" y="590"/>
                </a:lnTo>
                <a:lnTo>
                  <a:pt x="509" y="629"/>
                </a:lnTo>
                <a:lnTo>
                  <a:pt x="517" y="668"/>
                </a:lnTo>
                <a:lnTo>
                  <a:pt x="531" y="703"/>
                </a:lnTo>
                <a:lnTo>
                  <a:pt x="549" y="736"/>
                </a:lnTo>
                <a:lnTo>
                  <a:pt x="571" y="766"/>
                </a:lnTo>
                <a:lnTo>
                  <a:pt x="599" y="792"/>
                </a:lnTo>
                <a:lnTo>
                  <a:pt x="628" y="814"/>
                </a:lnTo>
                <a:lnTo>
                  <a:pt x="661" y="833"/>
                </a:lnTo>
                <a:lnTo>
                  <a:pt x="696" y="847"/>
                </a:lnTo>
                <a:lnTo>
                  <a:pt x="734" y="855"/>
                </a:lnTo>
                <a:lnTo>
                  <a:pt x="774" y="858"/>
                </a:lnTo>
                <a:lnTo>
                  <a:pt x="814" y="855"/>
                </a:lnTo>
                <a:lnTo>
                  <a:pt x="851" y="847"/>
                </a:lnTo>
                <a:lnTo>
                  <a:pt x="886" y="833"/>
                </a:lnTo>
                <a:lnTo>
                  <a:pt x="920" y="814"/>
                </a:lnTo>
                <a:lnTo>
                  <a:pt x="950" y="792"/>
                </a:lnTo>
                <a:lnTo>
                  <a:pt x="976" y="766"/>
                </a:lnTo>
                <a:lnTo>
                  <a:pt x="999" y="736"/>
                </a:lnTo>
                <a:lnTo>
                  <a:pt x="1017" y="703"/>
                </a:lnTo>
                <a:lnTo>
                  <a:pt x="1030" y="668"/>
                </a:lnTo>
                <a:lnTo>
                  <a:pt x="1039" y="629"/>
                </a:lnTo>
                <a:lnTo>
                  <a:pt x="1042" y="590"/>
                </a:lnTo>
                <a:lnTo>
                  <a:pt x="1039" y="551"/>
                </a:lnTo>
                <a:lnTo>
                  <a:pt x="1030" y="514"/>
                </a:lnTo>
                <a:lnTo>
                  <a:pt x="1017" y="479"/>
                </a:lnTo>
                <a:lnTo>
                  <a:pt x="999" y="445"/>
                </a:lnTo>
                <a:lnTo>
                  <a:pt x="977" y="416"/>
                </a:lnTo>
                <a:lnTo>
                  <a:pt x="951" y="390"/>
                </a:lnTo>
                <a:lnTo>
                  <a:pt x="951" y="249"/>
                </a:lnTo>
                <a:lnTo>
                  <a:pt x="2202" y="249"/>
                </a:lnTo>
                <a:lnTo>
                  <a:pt x="2202" y="390"/>
                </a:lnTo>
                <a:lnTo>
                  <a:pt x="2176" y="416"/>
                </a:lnTo>
                <a:lnTo>
                  <a:pt x="2154" y="445"/>
                </a:lnTo>
                <a:lnTo>
                  <a:pt x="2136" y="479"/>
                </a:lnTo>
                <a:lnTo>
                  <a:pt x="2123" y="514"/>
                </a:lnTo>
                <a:lnTo>
                  <a:pt x="2115" y="551"/>
                </a:lnTo>
                <a:lnTo>
                  <a:pt x="2112" y="590"/>
                </a:lnTo>
                <a:lnTo>
                  <a:pt x="2115" y="629"/>
                </a:lnTo>
                <a:lnTo>
                  <a:pt x="2123" y="668"/>
                </a:lnTo>
                <a:lnTo>
                  <a:pt x="2137" y="703"/>
                </a:lnTo>
                <a:lnTo>
                  <a:pt x="2155" y="736"/>
                </a:lnTo>
                <a:lnTo>
                  <a:pt x="2177" y="766"/>
                </a:lnTo>
                <a:lnTo>
                  <a:pt x="2204" y="792"/>
                </a:lnTo>
                <a:lnTo>
                  <a:pt x="2233" y="814"/>
                </a:lnTo>
                <a:lnTo>
                  <a:pt x="2267" y="833"/>
                </a:lnTo>
                <a:lnTo>
                  <a:pt x="2302" y="847"/>
                </a:lnTo>
                <a:lnTo>
                  <a:pt x="2340" y="855"/>
                </a:lnTo>
                <a:lnTo>
                  <a:pt x="2379" y="858"/>
                </a:lnTo>
                <a:lnTo>
                  <a:pt x="2420" y="855"/>
                </a:lnTo>
                <a:lnTo>
                  <a:pt x="2457" y="847"/>
                </a:lnTo>
                <a:lnTo>
                  <a:pt x="2492" y="833"/>
                </a:lnTo>
                <a:lnTo>
                  <a:pt x="2525" y="814"/>
                </a:lnTo>
                <a:lnTo>
                  <a:pt x="2555" y="792"/>
                </a:lnTo>
                <a:lnTo>
                  <a:pt x="2582" y="766"/>
                </a:lnTo>
                <a:lnTo>
                  <a:pt x="2604" y="736"/>
                </a:lnTo>
                <a:lnTo>
                  <a:pt x="2623" y="703"/>
                </a:lnTo>
                <a:lnTo>
                  <a:pt x="2636" y="668"/>
                </a:lnTo>
                <a:lnTo>
                  <a:pt x="2645" y="629"/>
                </a:lnTo>
                <a:lnTo>
                  <a:pt x="2647" y="590"/>
                </a:lnTo>
                <a:lnTo>
                  <a:pt x="2645" y="551"/>
                </a:lnTo>
                <a:lnTo>
                  <a:pt x="2636" y="514"/>
                </a:lnTo>
                <a:lnTo>
                  <a:pt x="2623" y="479"/>
                </a:lnTo>
                <a:lnTo>
                  <a:pt x="2605" y="445"/>
                </a:lnTo>
                <a:lnTo>
                  <a:pt x="2583" y="416"/>
                </a:lnTo>
                <a:lnTo>
                  <a:pt x="2556" y="390"/>
                </a:lnTo>
                <a:lnTo>
                  <a:pt x="2556" y="249"/>
                </a:lnTo>
                <a:lnTo>
                  <a:pt x="3130" y="249"/>
                </a:lnTo>
                <a:lnTo>
                  <a:pt x="3130" y="3097"/>
                </a:lnTo>
                <a:lnTo>
                  <a:pt x="0" y="3097"/>
                </a:lnTo>
                <a:lnTo>
                  <a:pt x="0" y="249"/>
                </a:lnTo>
                <a:close/>
                <a:moveTo>
                  <a:pt x="2379" y="0"/>
                </a:moveTo>
                <a:lnTo>
                  <a:pt x="2406" y="3"/>
                </a:lnTo>
                <a:lnTo>
                  <a:pt x="2432" y="10"/>
                </a:lnTo>
                <a:lnTo>
                  <a:pt x="2454" y="23"/>
                </a:lnTo>
                <a:lnTo>
                  <a:pt x="2474" y="39"/>
                </a:lnTo>
                <a:lnTo>
                  <a:pt x="2490" y="58"/>
                </a:lnTo>
                <a:lnTo>
                  <a:pt x="2502" y="81"/>
                </a:lnTo>
                <a:lnTo>
                  <a:pt x="2510" y="107"/>
                </a:lnTo>
                <a:lnTo>
                  <a:pt x="2513" y="133"/>
                </a:lnTo>
                <a:lnTo>
                  <a:pt x="2513" y="613"/>
                </a:lnTo>
                <a:lnTo>
                  <a:pt x="2510" y="640"/>
                </a:lnTo>
                <a:lnTo>
                  <a:pt x="2502" y="665"/>
                </a:lnTo>
                <a:lnTo>
                  <a:pt x="2490" y="688"/>
                </a:lnTo>
                <a:lnTo>
                  <a:pt x="2474" y="707"/>
                </a:lnTo>
                <a:lnTo>
                  <a:pt x="2454" y="724"/>
                </a:lnTo>
                <a:lnTo>
                  <a:pt x="2432" y="736"/>
                </a:lnTo>
                <a:lnTo>
                  <a:pt x="2406" y="744"/>
                </a:lnTo>
                <a:lnTo>
                  <a:pt x="2379" y="746"/>
                </a:lnTo>
                <a:lnTo>
                  <a:pt x="2352" y="744"/>
                </a:lnTo>
                <a:lnTo>
                  <a:pt x="2328" y="736"/>
                </a:lnTo>
                <a:lnTo>
                  <a:pt x="2305" y="724"/>
                </a:lnTo>
                <a:lnTo>
                  <a:pt x="2285" y="707"/>
                </a:lnTo>
                <a:lnTo>
                  <a:pt x="2269" y="688"/>
                </a:lnTo>
                <a:lnTo>
                  <a:pt x="2257" y="665"/>
                </a:lnTo>
                <a:lnTo>
                  <a:pt x="2249" y="640"/>
                </a:lnTo>
                <a:lnTo>
                  <a:pt x="2247" y="613"/>
                </a:lnTo>
                <a:lnTo>
                  <a:pt x="2247" y="133"/>
                </a:lnTo>
                <a:lnTo>
                  <a:pt x="2249" y="107"/>
                </a:lnTo>
                <a:lnTo>
                  <a:pt x="2257" y="81"/>
                </a:lnTo>
                <a:lnTo>
                  <a:pt x="2269" y="58"/>
                </a:lnTo>
                <a:lnTo>
                  <a:pt x="2285" y="39"/>
                </a:lnTo>
                <a:lnTo>
                  <a:pt x="2305" y="23"/>
                </a:lnTo>
                <a:lnTo>
                  <a:pt x="2328" y="10"/>
                </a:lnTo>
                <a:lnTo>
                  <a:pt x="2352" y="3"/>
                </a:lnTo>
                <a:lnTo>
                  <a:pt x="2379" y="0"/>
                </a:lnTo>
                <a:close/>
                <a:moveTo>
                  <a:pt x="774" y="0"/>
                </a:moveTo>
                <a:lnTo>
                  <a:pt x="801" y="3"/>
                </a:lnTo>
                <a:lnTo>
                  <a:pt x="826" y="10"/>
                </a:lnTo>
                <a:lnTo>
                  <a:pt x="848" y="23"/>
                </a:lnTo>
                <a:lnTo>
                  <a:pt x="868" y="39"/>
                </a:lnTo>
                <a:lnTo>
                  <a:pt x="884" y="58"/>
                </a:lnTo>
                <a:lnTo>
                  <a:pt x="896" y="81"/>
                </a:lnTo>
                <a:lnTo>
                  <a:pt x="904" y="107"/>
                </a:lnTo>
                <a:lnTo>
                  <a:pt x="907" y="133"/>
                </a:lnTo>
                <a:lnTo>
                  <a:pt x="907" y="613"/>
                </a:lnTo>
                <a:lnTo>
                  <a:pt x="904" y="640"/>
                </a:lnTo>
                <a:lnTo>
                  <a:pt x="896" y="665"/>
                </a:lnTo>
                <a:lnTo>
                  <a:pt x="884" y="688"/>
                </a:lnTo>
                <a:lnTo>
                  <a:pt x="868" y="707"/>
                </a:lnTo>
                <a:lnTo>
                  <a:pt x="848" y="724"/>
                </a:lnTo>
                <a:lnTo>
                  <a:pt x="826" y="736"/>
                </a:lnTo>
                <a:lnTo>
                  <a:pt x="801" y="744"/>
                </a:lnTo>
                <a:lnTo>
                  <a:pt x="774" y="746"/>
                </a:lnTo>
                <a:lnTo>
                  <a:pt x="746" y="744"/>
                </a:lnTo>
                <a:lnTo>
                  <a:pt x="722" y="736"/>
                </a:lnTo>
                <a:lnTo>
                  <a:pt x="699" y="724"/>
                </a:lnTo>
                <a:lnTo>
                  <a:pt x="680" y="707"/>
                </a:lnTo>
                <a:lnTo>
                  <a:pt x="663" y="688"/>
                </a:lnTo>
                <a:lnTo>
                  <a:pt x="651" y="665"/>
                </a:lnTo>
                <a:lnTo>
                  <a:pt x="643" y="640"/>
                </a:lnTo>
                <a:lnTo>
                  <a:pt x="641" y="613"/>
                </a:lnTo>
                <a:lnTo>
                  <a:pt x="641" y="133"/>
                </a:lnTo>
                <a:lnTo>
                  <a:pt x="643" y="107"/>
                </a:lnTo>
                <a:lnTo>
                  <a:pt x="651" y="81"/>
                </a:lnTo>
                <a:lnTo>
                  <a:pt x="663" y="58"/>
                </a:lnTo>
                <a:lnTo>
                  <a:pt x="680" y="39"/>
                </a:lnTo>
                <a:lnTo>
                  <a:pt x="699" y="23"/>
                </a:lnTo>
                <a:lnTo>
                  <a:pt x="722" y="10"/>
                </a:lnTo>
                <a:lnTo>
                  <a:pt x="746" y="3"/>
                </a:lnTo>
                <a:lnTo>
                  <a:pt x="774" y="0"/>
                </a:lnTo>
                <a:close/>
              </a:path>
            </a:pathLst>
          </a:custGeom>
          <a:solidFill>
            <a:srgbClr val="FFFFFF"/>
          </a:solidFill>
          <a:ln w="0">
            <a:noFill/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5</xdr:col>
      <xdr:colOff>123825</xdr:colOff>
      <xdr:row>3</xdr:row>
      <xdr:rowOff>85725</xdr:rowOff>
    </xdr:from>
    <xdr:to>
      <xdr:col>5</xdr:col>
      <xdr:colOff>304800</xdr:colOff>
      <xdr:row>3</xdr:row>
      <xdr:rowOff>266700</xdr:rowOff>
    </xdr:to>
    <xdr:grpSp>
      <xdr:nvGrpSpPr>
        <xdr:cNvPr id="2056" name="Ikona godziny" descr="„”" title="Ikona godziny"/>
        <xdr:cNvGrpSpPr>
          <a:grpSpLocks noChangeAspect="1"/>
        </xdr:cNvGrpSpPr>
      </xdr:nvGrpSpPr>
      <xdr:grpSpPr bwMode="auto">
        <a:xfrm>
          <a:off x="3634887" y="624987"/>
          <a:ext cx="180975" cy="180975"/>
          <a:chOff x="390" y="69"/>
          <a:chExt cx="19" cy="19"/>
        </a:xfrm>
      </xdr:grpSpPr>
      <xdr:sp macro="" textlink="">
        <xdr:nvSpPr>
          <xdr:cNvPr id="2057" name="Prostokąt 9"/>
          <xdr:cNvSpPr>
            <a:spLocks noChangeArrowheads="1"/>
          </xdr:cNvSpPr>
        </xdr:nvSpPr>
        <xdr:spPr bwMode="auto">
          <a:xfrm>
            <a:off x="390" y="69"/>
            <a:ext cx="19" cy="19"/>
          </a:xfrm>
          <a:prstGeom prst="rect">
            <a:avLst/>
          </a:prstGeom>
          <a:noFill/>
          <a:ln w="0">
            <a:noFill/>
            <a:prstDash val="solid"/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058" name="Dowolny kształt 10"/>
          <xdr:cNvSpPr>
            <a:spLocks noEditPoints="1"/>
          </xdr:cNvSpPr>
        </xdr:nvSpPr>
        <xdr:spPr bwMode="auto">
          <a:xfrm>
            <a:off x="390" y="69"/>
            <a:ext cx="19" cy="19"/>
          </a:xfrm>
          <a:custGeom>
            <a:avLst/>
            <a:gdLst>
              <a:gd name="T0" fmla="*/ 1733 w 3307"/>
              <a:gd name="T1" fmla="*/ 675 h 3307"/>
              <a:gd name="T2" fmla="*/ 1793 w 3307"/>
              <a:gd name="T3" fmla="*/ 765 h 3307"/>
              <a:gd name="T4" fmla="*/ 2174 w 3307"/>
              <a:gd name="T5" fmla="*/ 1989 h 3307"/>
              <a:gd name="T6" fmla="*/ 2197 w 3307"/>
              <a:gd name="T7" fmla="*/ 2082 h 3307"/>
              <a:gd name="T8" fmla="*/ 2155 w 3307"/>
              <a:gd name="T9" fmla="*/ 2171 h 3307"/>
              <a:gd name="T10" fmla="*/ 2076 w 3307"/>
              <a:gd name="T11" fmla="*/ 2209 h 3307"/>
              <a:gd name="T12" fmla="*/ 1990 w 3307"/>
              <a:gd name="T13" fmla="*/ 2195 h 3307"/>
              <a:gd name="T14" fmla="*/ 1511 w 3307"/>
              <a:gd name="T15" fmla="*/ 794 h 3307"/>
              <a:gd name="T16" fmla="*/ 1553 w 3307"/>
              <a:gd name="T17" fmla="*/ 692 h 3307"/>
              <a:gd name="T18" fmla="*/ 1652 w 3307"/>
              <a:gd name="T19" fmla="*/ 651 h 3307"/>
              <a:gd name="T20" fmla="*/ 1401 w 3307"/>
              <a:gd name="T21" fmla="*/ 530 h 3307"/>
              <a:gd name="T22" fmla="*/ 1096 w 3307"/>
              <a:gd name="T23" fmla="*/ 646 h 3307"/>
              <a:gd name="T24" fmla="*/ 840 w 3307"/>
              <a:gd name="T25" fmla="*/ 840 h 3307"/>
              <a:gd name="T26" fmla="*/ 645 w 3307"/>
              <a:gd name="T27" fmla="*/ 1096 h 3307"/>
              <a:gd name="T28" fmla="*/ 529 w 3307"/>
              <a:gd name="T29" fmla="*/ 1401 h 3307"/>
              <a:gd name="T30" fmla="*/ 505 w 3307"/>
              <a:gd name="T31" fmla="*/ 1740 h 3307"/>
              <a:gd name="T32" fmla="*/ 577 w 3307"/>
              <a:gd name="T33" fmla="*/ 2063 h 3307"/>
              <a:gd name="T34" fmla="*/ 734 w 3307"/>
              <a:gd name="T35" fmla="*/ 2346 h 3307"/>
              <a:gd name="T36" fmla="*/ 961 w 3307"/>
              <a:gd name="T37" fmla="*/ 2572 h 3307"/>
              <a:gd name="T38" fmla="*/ 1244 w 3307"/>
              <a:gd name="T39" fmla="*/ 2730 h 3307"/>
              <a:gd name="T40" fmla="*/ 1567 w 3307"/>
              <a:gd name="T41" fmla="*/ 2802 h 3307"/>
              <a:gd name="T42" fmla="*/ 1906 w 3307"/>
              <a:gd name="T43" fmla="*/ 2777 h 3307"/>
              <a:gd name="T44" fmla="*/ 2211 w 3307"/>
              <a:gd name="T45" fmla="*/ 2661 h 3307"/>
              <a:gd name="T46" fmla="*/ 2467 w 3307"/>
              <a:gd name="T47" fmla="*/ 2467 h 3307"/>
              <a:gd name="T48" fmla="*/ 2662 w 3307"/>
              <a:gd name="T49" fmla="*/ 2211 h 3307"/>
              <a:gd name="T50" fmla="*/ 2778 w 3307"/>
              <a:gd name="T51" fmla="*/ 1906 h 3307"/>
              <a:gd name="T52" fmla="*/ 2802 w 3307"/>
              <a:gd name="T53" fmla="*/ 1567 h 3307"/>
              <a:gd name="T54" fmla="*/ 2730 w 3307"/>
              <a:gd name="T55" fmla="*/ 1244 h 3307"/>
              <a:gd name="T56" fmla="*/ 2573 w 3307"/>
              <a:gd name="T57" fmla="*/ 961 h 3307"/>
              <a:gd name="T58" fmla="*/ 2346 w 3307"/>
              <a:gd name="T59" fmla="*/ 734 h 3307"/>
              <a:gd name="T60" fmla="*/ 2063 w 3307"/>
              <a:gd name="T61" fmla="*/ 577 h 3307"/>
              <a:gd name="T62" fmla="*/ 1740 w 3307"/>
              <a:gd name="T63" fmla="*/ 505 h 3307"/>
              <a:gd name="T64" fmla="*/ 1853 w 3307"/>
              <a:gd name="T65" fmla="*/ 12 h 3307"/>
              <a:gd name="T66" fmla="*/ 2231 w 3307"/>
              <a:gd name="T67" fmla="*/ 103 h 3307"/>
              <a:gd name="T68" fmla="*/ 2568 w 3307"/>
              <a:gd name="T69" fmla="*/ 276 h 3307"/>
              <a:gd name="T70" fmla="*/ 2855 w 3307"/>
              <a:gd name="T71" fmla="*/ 518 h 3307"/>
              <a:gd name="T72" fmla="*/ 3082 w 3307"/>
              <a:gd name="T73" fmla="*/ 819 h 3307"/>
              <a:gd name="T74" fmla="*/ 3235 w 3307"/>
              <a:gd name="T75" fmla="*/ 1167 h 3307"/>
              <a:gd name="T76" fmla="*/ 3304 w 3307"/>
              <a:gd name="T77" fmla="*/ 1552 h 3307"/>
              <a:gd name="T78" fmla="*/ 3280 w 3307"/>
              <a:gd name="T79" fmla="*/ 1951 h 3307"/>
              <a:gd name="T80" fmla="*/ 3168 w 3307"/>
              <a:gd name="T81" fmla="*/ 2319 h 3307"/>
              <a:gd name="T82" fmla="*/ 2976 w 3307"/>
              <a:gd name="T83" fmla="*/ 2645 h 3307"/>
              <a:gd name="T84" fmla="*/ 2719 w 3307"/>
              <a:gd name="T85" fmla="*/ 2918 h 3307"/>
              <a:gd name="T86" fmla="*/ 2405 w 3307"/>
              <a:gd name="T87" fmla="*/ 3127 h 3307"/>
              <a:gd name="T88" fmla="*/ 2046 w 3307"/>
              <a:gd name="T89" fmla="*/ 3260 h 3307"/>
              <a:gd name="T90" fmla="*/ 1652 w 3307"/>
              <a:gd name="T91" fmla="*/ 3307 h 3307"/>
              <a:gd name="T92" fmla="*/ 1261 w 3307"/>
              <a:gd name="T93" fmla="*/ 3260 h 3307"/>
              <a:gd name="T94" fmla="*/ 902 w 3307"/>
              <a:gd name="T95" fmla="*/ 3127 h 3307"/>
              <a:gd name="T96" fmla="*/ 588 w 3307"/>
              <a:gd name="T97" fmla="*/ 2918 h 3307"/>
              <a:gd name="T98" fmla="*/ 331 w 3307"/>
              <a:gd name="T99" fmla="*/ 2645 h 3307"/>
              <a:gd name="T100" fmla="*/ 139 w 3307"/>
              <a:gd name="T101" fmla="*/ 2319 h 3307"/>
              <a:gd name="T102" fmla="*/ 27 w 3307"/>
              <a:gd name="T103" fmla="*/ 1951 h 3307"/>
              <a:gd name="T104" fmla="*/ 3 w 3307"/>
              <a:gd name="T105" fmla="*/ 1552 h 3307"/>
              <a:gd name="T106" fmla="*/ 72 w 3307"/>
              <a:gd name="T107" fmla="*/ 1167 h 3307"/>
              <a:gd name="T108" fmla="*/ 225 w 3307"/>
              <a:gd name="T109" fmla="*/ 819 h 3307"/>
              <a:gd name="T110" fmla="*/ 452 w 3307"/>
              <a:gd name="T111" fmla="*/ 518 h 3307"/>
              <a:gd name="T112" fmla="*/ 739 w 3307"/>
              <a:gd name="T113" fmla="*/ 276 h 3307"/>
              <a:gd name="T114" fmla="*/ 1076 w 3307"/>
              <a:gd name="T115" fmla="*/ 103 h 3307"/>
              <a:gd name="T116" fmla="*/ 1454 w 3307"/>
              <a:gd name="T117" fmla="*/ 12 h 3307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  <a:cxn ang="0">
                <a:pos x="T102" y="T103"/>
              </a:cxn>
              <a:cxn ang="0">
                <a:pos x="T104" y="T105"/>
              </a:cxn>
              <a:cxn ang="0">
                <a:pos x="T106" y="T107"/>
              </a:cxn>
              <a:cxn ang="0">
                <a:pos x="T108" y="T109"/>
              </a:cxn>
              <a:cxn ang="0">
                <a:pos x="T110" y="T111"/>
              </a:cxn>
              <a:cxn ang="0">
                <a:pos x="T112" y="T113"/>
              </a:cxn>
              <a:cxn ang="0">
                <a:pos x="T114" y="T115"/>
              </a:cxn>
              <a:cxn ang="0">
                <a:pos x="T116" y="T117"/>
              </a:cxn>
            </a:cxnLst>
            <a:rect l="0" t="0" r="r" b="b"/>
            <a:pathLst>
              <a:path w="3307" h="3307">
                <a:moveTo>
                  <a:pt x="1652" y="651"/>
                </a:moveTo>
                <a:lnTo>
                  <a:pt x="1683" y="653"/>
                </a:lnTo>
                <a:lnTo>
                  <a:pt x="1709" y="662"/>
                </a:lnTo>
                <a:lnTo>
                  <a:pt x="1733" y="675"/>
                </a:lnTo>
                <a:lnTo>
                  <a:pt x="1754" y="692"/>
                </a:lnTo>
                <a:lnTo>
                  <a:pt x="1772" y="714"/>
                </a:lnTo>
                <a:lnTo>
                  <a:pt x="1785" y="738"/>
                </a:lnTo>
                <a:lnTo>
                  <a:pt x="1793" y="765"/>
                </a:lnTo>
                <a:lnTo>
                  <a:pt x="1796" y="794"/>
                </a:lnTo>
                <a:lnTo>
                  <a:pt x="1796" y="1595"/>
                </a:lnTo>
                <a:lnTo>
                  <a:pt x="2158" y="1969"/>
                </a:lnTo>
                <a:lnTo>
                  <a:pt x="2174" y="1989"/>
                </a:lnTo>
                <a:lnTo>
                  <a:pt x="2186" y="2011"/>
                </a:lnTo>
                <a:lnTo>
                  <a:pt x="2194" y="2034"/>
                </a:lnTo>
                <a:lnTo>
                  <a:pt x="2197" y="2058"/>
                </a:lnTo>
                <a:lnTo>
                  <a:pt x="2197" y="2082"/>
                </a:lnTo>
                <a:lnTo>
                  <a:pt x="2193" y="2106"/>
                </a:lnTo>
                <a:lnTo>
                  <a:pt x="2184" y="2130"/>
                </a:lnTo>
                <a:lnTo>
                  <a:pt x="2171" y="2151"/>
                </a:lnTo>
                <a:lnTo>
                  <a:pt x="2155" y="2171"/>
                </a:lnTo>
                <a:lnTo>
                  <a:pt x="2137" y="2185"/>
                </a:lnTo>
                <a:lnTo>
                  <a:pt x="2117" y="2196"/>
                </a:lnTo>
                <a:lnTo>
                  <a:pt x="2097" y="2204"/>
                </a:lnTo>
                <a:lnTo>
                  <a:pt x="2076" y="2209"/>
                </a:lnTo>
                <a:lnTo>
                  <a:pt x="2055" y="2211"/>
                </a:lnTo>
                <a:lnTo>
                  <a:pt x="2033" y="2209"/>
                </a:lnTo>
                <a:lnTo>
                  <a:pt x="2011" y="2204"/>
                </a:lnTo>
                <a:lnTo>
                  <a:pt x="1990" y="2195"/>
                </a:lnTo>
                <a:lnTo>
                  <a:pt x="1970" y="2183"/>
                </a:lnTo>
                <a:lnTo>
                  <a:pt x="1953" y="2167"/>
                </a:lnTo>
                <a:lnTo>
                  <a:pt x="1511" y="1712"/>
                </a:lnTo>
                <a:lnTo>
                  <a:pt x="1511" y="794"/>
                </a:lnTo>
                <a:lnTo>
                  <a:pt x="1514" y="765"/>
                </a:lnTo>
                <a:lnTo>
                  <a:pt x="1522" y="738"/>
                </a:lnTo>
                <a:lnTo>
                  <a:pt x="1535" y="714"/>
                </a:lnTo>
                <a:lnTo>
                  <a:pt x="1553" y="692"/>
                </a:lnTo>
                <a:lnTo>
                  <a:pt x="1574" y="675"/>
                </a:lnTo>
                <a:lnTo>
                  <a:pt x="1598" y="662"/>
                </a:lnTo>
                <a:lnTo>
                  <a:pt x="1624" y="653"/>
                </a:lnTo>
                <a:lnTo>
                  <a:pt x="1652" y="651"/>
                </a:lnTo>
                <a:close/>
                <a:moveTo>
                  <a:pt x="1652" y="502"/>
                </a:moveTo>
                <a:lnTo>
                  <a:pt x="1567" y="505"/>
                </a:lnTo>
                <a:lnTo>
                  <a:pt x="1483" y="514"/>
                </a:lnTo>
                <a:lnTo>
                  <a:pt x="1401" y="530"/>
                </a:lnTo>
                <a:lnTo>
                  <a:pt x="1321" y="551"/>
                </a:lnTo>
                <a:lnTo>
                  <a:pt x="1244" y="577"/>
                </a:lnTo>
                <a:lnTo>
                  <a:pt x="1168" y="609"/>
                </a:lnTo>
                <a:lnTo>
                  <a:pt x="1096" y="646"/>
                </a:lnTo>
                <a:lnTo>
                  <a:pt x="1027" y="687"/>
                </a:lnTo>
                <a:lnTo>
                  <a:pt x="961" y="734"/>
                </a:lnTo>
                <a:lnTo>
                  <a:pt x="898" y="785"/>
                </a:lnTo>
                <a:lnTo>
                  <a:pt x="840" y="840"/>
                </a:lnTo>
                <a:lnTo>
                  <a:pt x="785" y="898"/>
                </a:lnTo>
                <a:lnTo>
                  <a:pt x="734" y="961"/>
                </a:lnTo>
                <a:lnTo>
                  <a:pt x="687" y="1027"/>
                </a:lnTo>
                <a:lnTo>
                  <a:pt x="645" y="1096"/>
                </a:lnTo>
                <a:lnTo>
                  <a:pt x="609" y="1168"/>
                </a:lnTo>
                <a:lnTo>
                  <a:pt x="577" y="1244"/>
                </a:lnTo>
                <a:lnTo>
                  <a:pt x="550" y="1321"/>
                </a:lnTo>
                <a:lnTo>
                  <a:pt x="529" y="1401"/>
                </a:lnTo>
                <a:lnTo>
                  <a:pt x="514" y="1483"/>
                </a:lnTo>
                <a:lnTo>
                  <a:pt x="505" y="1567"/>
                </a:lnTo>
                <a:lnTo>
                  <a:pt x="502" y="1653"/>
                </a:lnTo>
                <a:lnTo>
                  <a:pt x="505" y="1740"/>
                </a:lnTo>
                <a:lnTo>
                  <a:pt x="514" y="1824"/>
                </a:lnTo>
                <a:lnTo>
                  <a:pt x="529" y="1906"/>
                </a:lnTo>
                <a:lnTo>
                  <a:pt x="550" y="1985"/>
                </a:lnTo>
                <a:lnTo>
                  <a:pt x="577" y="2063"/>
                </a:lnTo>
                <a:lnTo>
                  <a:pt x="609" y="2139"/>
                </a:lnTo>
                <a:lnTo>
                  <a:pt x="645" y="2211"/>
                </a:lnTo>
                <a:lnTo>
                  <a:pt x="687" y="2280"/>
                </a:lnTo>
                <a:lnTo>
                  <a:pt x="734" y="2346"/>
                </a:lnTo>
                <a:lnTo>
                  <a:pt x="785" y="2408"/>
                </a:lnTo>
                <a:lnTo>
                  <a:pt x="840" y="2467"/>
                </a:lnTo>
                <a:lnTo>
                  <a:pt x="898" y="2522"/>
                </a:lnTo>
                <a:lnTo>
                  <a:pt x="961" y="2572"/>
                </a:lnTo>
                <a:lnTo>
                  <a:pt x="1027" y="2620"/>
                </a:lnTo>
                <a:lnTo>
                  <a:pt x="1096" y="2661"/>
                </a:lnTo>
                <a:lnTo>
                  <a:pt x="1168" y="2698"/>
                </a:lnTo>
                <a:lnTo>
                  <a:pt x="1244" y="2730"/>
                </a:lnTo>
                <a:lnTo>
                  <a:pt x="1321" y="2756"/>
                </a:lnTo>
                <a:lnTo>
                  <a:pt x="1401" y="2777"/>
                </a:lnTo>
                <a:lnTo>
                  <a:pt x="1483" y="2793"/>
                </a:lnTo>
                <a:lnTo>
                  <a:pt x="1567" y="2802"/>
                </a:lnTo>
                <a:lnTo>
                  <a:pt x="1652" y="2805"/>
                </a:lnTo>
                <a:lnTo>
                  <a:pt x="1740" y="2802"/>
                </a:lnTo>
                <a:lnTo>
                  <a:pt x="1824" y="2793"/>
                </a:lnTo>
                <a:lnTo>
                  <a:pt x="1906" y="2777"/>
                </a:lnTo>
                <a:lnTo>
                  <a:pt x="1986" y="2756"/>
                </a:lnTo>
                <a:lnTo>
                  <a:pt x="2063" y="2730"/>
                </a:lnTo>
                <a:lnTo>
                  <a:pt x="2139" y="2698"/>
                </a:lnTo>
                <a:lnTo>
                  <a:pt x="2211" y="2661"/>
                </a:lnTo>
                <a:lnTo>
                  <a:pt x="2280" y="2620"/>
                </a:lnTo>
                <a:lnTo>
                  <a:pt x="2346" y="2572"/>
                </a:lnTo>
                <a:lnTo>
                  <a:pt x="2409" y="2522"/>
                </a:lnTo>
                <a:lnTo>
                  <a:pt x="2467" y="2467"/>
                </a:lnTo>
                <a:lnTo>
                  <a:pt x="2522" y="2408"/>
                </a:lnTo>
                <a:lnTo>
                  <a:pt x="2573" y="2346"/>
                </a:lnTo>
                <a:lnTo>
                  <a:pt x="2620" y="2280"/>
                </a:lnTo>
                <a:lnTo>
                  <a:pt x="2662" y="2211"/>
                </a:lnTo>
                <a:lnTo>
                  <a:pt x="2698" y="2139"/>
                </a:lnTo>
                <a:lnTo>
                  <a:pt x="2730" y="2063"/>
                </a:lnTo>
                <a:lnTo>
                  <a:pt x="2757" y="1985"/>
                </a:lnTo>
                <a:lnTo>
                  <a:pt x="2778" y="1906"/>
                </a:lnTo>
                <a:lnTo>
                  <a:pt x="2793" y="1824"/>
                </a:lnTo>
                <a:lnTo>
                  <a:pt x="2802" y="1740"/>
                </a:lnTo>
                <a:lnTo>
                  <a:pt x="2805" y="1653"/>
                </a:lnTo>
                <a:lnTo>
                  <a:pt x="2802" y="1567"/>
                </a:lnTo>
                <a:lnTo>
                  <a:pt x="2793" y="1483"/>
                </a:lnTo>
                <a:lnTo>
                  <a:pt x="2778" y="1401"/>
                </a:lnTo>
                <a:lnTo>
                  <a:pt x="2757" y="1321"/>
                </a:lnTo>
                <a:lnTo>
                  <a:pt x="2730" y="1244"/>
                </a:lnTo>
                <a:lnTo>
                  <a:pt x="2698" y="1168"/>
                </a:lnTo>
                <a:lnTo>
                  <a:pt x="2662" y="1096"/>
                </a:lnTo>
                <a:lnTo>
                  <a:pt x="2620" y="1027"/>
                </a:lnTo>
                <a:lnTo>
                  <a:pt x="2573" y="961"/>
                </a:lnTo>
                <a:lnTo>
                  <a:pt x="2522" y="898"/>
                </a:lnTo>
                <a:lnTo>
                  <a:pt x="2467" y="840"/>
                </a:lnTo>
                <a:lnTo>
                  <a:pt x="2409" y="785"/>
                </a:lnTo>
                <a:lnTo>
                  <a:pt x="2346" y="734"/>
                </a:lnTo>
                <a:lnTo>
                  <a:pt x="2280" y="687"/>
                </a:lnTo>
                <a:lnTo>
                  <a:pt x="2211" y="646"/>
                </a:lnTo>
                <a:lnTo>
                  <a:pt x="2139" y="609"/>
                </a:lnTo>
                <a:lnTo>
                  <a:pt x="2063" y="577"/>
                </a:lnTo>
                <a:lnTo>
                  <a:pt x="1986" y="551"/>
                </a:lnTo>
                <a:lnTo>
                  <a:pt x="1906" y="530"/>
                </a:lnTo>
                <a:lnTo>
                  <a:pt x="1824" y="514"/>
                </a:lnTo>
                <a:lnTo>
                  <a:pt x="1740" y="505"/>
                </a:lnTo>
                <a:lnTo>
                  <a:pt x="1652" y="502"/>
                </a:lnTo>
                <a:close/>
                <a:moveTo>
                  <a:pt x="1652" y="0"/>
                </a:moveTo>
                <a:lnTo>
                  <a:pt x="1755" y="3"/>
                </a:lnTo>
                <a:lnTo>
                  <a:pt x="1853" y="12"/>
                </a:lnTo>
                <a:lnTo>
                  <a:pt x="1951" y="27"/>
                </a:lnTo>
                <a:lnTo>
                  <a:pt x="2046" y="47"/>
                </a:lnTo>
                <a:lnTo>
                  <a:pt x="2140" y="72"/>
                </a:lnTo>
                <a:lnTo>
                  <a:pt x="2231" y="103"/>
                </a:lnTo>
                <a:lnTo>
                  <a:pt x="2319" y="139"/>
                </a:lnTo>
                <a:lnTo>
                  <a:pt x="2405" y="180"/>
                </a:lnTo>
                <a:lnTo>
                  <a:pt x="2488" y="225"/>
                </a:lnTo>
                <a:lnTo>
                  <a:pt x="2568" y="276"/>
                </a:lnTo>
                <a:lnTo>
                  <a:pt x="2646" y="331"/>
                </a:lnTo>
                <a:lnTo>
                  <a:pt x="2719" y="389"/>
                </a:lnTo>
                <a:lnTo>
                  <a:pt x="2789" y="452"/>
                </a:lnTo>
                <a:lnTo>
                  <a:pt x="2855" y="518"/>
                </a:lnTo>
                <a:lnTo>
                  <a:pt x="2918" y="588"/>
                </a:lnTo>
                <a:lnTo>
                  <a:pt x="2976" y="661"/>
                </a:lnTo>
                <a:lnTo>
                  <a:pt x="3031" y="739"/>
                </a:lnTo>
                <a:lnTo>
                  <a:pt x="3082" y="819"/>
                </a:lnTo>
                <a:lnTo>
                  <a:pt x="3127" y="902"/>
                </a:lnTo>
                <a:lnTo>
                  <a:pt x="3168" y="988"/>
                </a:lnTo>
                <a:lnTo>
                  <a:pt x="3204" y="1076"/>
                </a:lnTo>
                <a:lnTo>
                  <a:pt x="3235" y="1167"/>
                </a:lnTo>
                <a:lnTo>
                  <a:pt x="3260" y="1261"/>
                </a:lnTo>
                <a:lnTo>
                  <a:pt x="3280" y="1356"/>
                </a:lnTo>
                <a:lnTo>
                  <a:pt x="3295" y="1454"/>
                </a:lnTo>
                <a:lnTo>
                  <a:pt x="3304" y="1552"/>
                </a:lnTo>
                <a:lnTo>
                  <a:pt x="3307" y="1653"/>
                </a:lnTo>
                <a:lnTo>
                  <a:pt x="3304" y="1754"/>
                </a:lnTo>
                <a:lnTo>
                  <a:pt x="3295" y="1853"/>
                </a:lnTo>
                <a:lnTo>
                  <a:pt x="3280" y="1951"/>
                </a:lnTo>
                <a:lnTo>
                  <a:pt x="3260" y="2046"/>
                </a:lnTo>
                <a:lnTo>
                  <a:pt x="3235" y="2140"/>
                </a:lnTo>
                <a:lnTo>
                  <a:pt x="3204" y="2231"/>
                </a:lnTo>
                <a:lnTo>
                  <a:pt x="3168" y="2319"/>
                </a:lnTo>
                <a:lnTo>
                  <a:pt x="3127" y="2405"/>
                </a:lnTo>
                <a:lnTo>
                  <a:pt x="3082" y="2488"/>
                </a:lnTo>
                <a:lnTo>
                  <a:pt x="3031" y="2568"/>
                </a:lnTo>
                <a:lnTo>
                  <a:pt x="2976" y="2645"/>
                </a:lnTo>
                <a:lnTo>
                  <a:pt x="2918" y="2719"/>
                </a:lnTo>
                <a:lnTo>
                  <a:pt x="2855" y="2789"/>
                </a:lnTo>
                <a:lnTo>
                  <a:pt x="2789" y="2855"/>
                </a:lnTo>
                <a:lnTo>
                  <a:pt x="2719" y="2918"/>
                </a:lnTo>
                <a:lnTo>
                  <a:pt x="2646" y="2976"/>
                </a:lnTo>
                <a:lnTo>
                  <a:pt x="2568" y="3031"/>
                </a:lnTo>
                <a:lnTo>
                  <a:pt x="2488" y="3082"/>
                </a:lnTo>
                <a:lnTo>
                  <a:pt x="2405" y="3127"/>
                </a:lnTo>
                <a:lnTo>
                  <a:pt x="2319" y="3168"/>
                </a:lnTo>
                <a:lnTo>
                  <a:pt x="2231" y="3204"/>
                </a:lnTo>
                <a:lnTo>
                  <a:pt x="2140" y="3235"/>
                </a:lnTo>
                <a:lnTo>
                  <a:pt x="2046" y="3260"/>
                </a:lnTo>
                <a:lnTo>
                  <a:pt x="1951" y="3280"/>
                </a:lnTo>
                <a:lnTo>
                  <a:pt x="1853" y="3295"/>
                </a:lnTo>
                <a:lnTo>
                  <a:pt x="1755" y="3304"/>
                </a:lnTo>
                <a:lnTo>
                  <a:pt x="1652" y="3307"/>
                </a:lnTo>
                <a:lnTo>
                  <a:pt x="1552" y="3304"/>
                </a:lnTo>
                <a:lnTo>
                  <a:pt x="1454" y="3295"/>
                </a:lnTo>
                <a:lnTo>
                  <a:pt x="1356" y="3280"/>
                </a:lnTo>
                <a:lnTo>
                  <a:pt x="1261" y="3260"/>
                </a:lnTo>
                <a:lnTo>
                  <a:pt x="1167" y="3235"/>
                </a:lnTo>
                <a:lnTo>
                  <a:pt x="1076" y="3204"/>
                </a:lnTo>
                <a:lnTo>
                  <a:pt x="988" y="3168"/>
                </a:lnTo>
                <a:lnTo>
                  <a:pt x="902" y="3127"/>
                </a:lnTo>
                <a:lnTo>
                  <a:pt x="819" y="3082"/>
                </a:lnTo>
                <a:lnTo>
                  <a:pt x="739" y="3031"/>
                </a:lnTo>
                <a:lnTo>
                  <a:pt x="661" y="2976"/>
                </a:lnTo>
                <a:lnTo>
                  <a:pt x="588" y="2918"/>
                </a:lnTo>
                <a:lnTo>
                  <a:pt x="518" y="2855"/>
                </a:lnTo>
                <a:lnTo>
                  <a:pt x="452" y="2789"/>
                </a:lnTo>
                <a:lnTo>
                  <a:pt x="389" y="2719"/>
                </a:lnTo>
                <a:lnTo>
                  <a:pt x="331" y="2645"/>
                </a:lnTo>
                <a:lnTo>
                  <a:pt x="276" y="2568"/>
                </a:lnTo>
                <a:lnTo>
                  <a:pt x="225" y="2488"/>
                </a:lnTo>
                <a:lnTo>
                  <a:pt x="180" y="2405"/>
                </a:lnTo>
                <a:lnTo>
                  <a:pt x="139" y="2319"/>
                </a:lnTo>
                <a:lnTo>
                  <a:pt x="103" y="2231"/>
                </a:lnTo>
                <a:lnTo>
                  <a:pt x="72" y="2140"/>
                </a:lnTo>
                <a:lnTo>
                  <a:pt x="47" y="2046"/>
                </a:lnTo>
                <a:lnTo>
                  <a:pt x="27" y="1951"/>
                </a:lnTo>
                <a:lnTo>
                  <a:pt x="12" y="1853"/>
                </a:lnTo>
                <a:lnTo>
                  <a:pt x="3" y="1754"/>
                </a:lnTo>
                <a:lnTo>
                  <a:pt x="0" y="1653"/>
                </a:lnTo>
                <a:lnTo>
                  <a:pt x="3" y="1552"/>
                </a:lnTo>
                <a:lnTo>
                  <a:pt x="12" y="1454"/>
                </a:lnTo>
                <a:lnTo>
                  <a:pt x="27" y="1356"/>
                </a:lnTo>
                <a:lnTo>
                  <a:pt x="47" y="1261"/>
                </a:lnTo>
                <a:lnTo>
                  <a:pt x="72" y="1167"/>
                </a:lnTo>
                <a:lnTo>
                  <a:pt x="103" y="1076"/>
                </a:lnTo>
                <a:lnTo>
                  <a:pt x="139" y="988"/>
                </a:lnTo>
                <a:lnTo>
                  <a:pt x="180" y="902"/>
                </a:lnTo>
                <a:lnTo>
                  <a:pt x="225" y="819"/>
                </a:lnTo>
                <a:lnTo>
                  <a:pt x="276" y="739"/>
                </a:lnTo>
                <a:lnTo>
                  <a:pt x="331" y="661"/>
                </a:lnTo>
                <a:lnTo>
                  <a:pt x="389" y="588"/>
                </a:lnTo>
                <a:lnTo>
                  <a:pt x="452" y="518"/>
                </a:lnTo>
                <a:lnTo>
                  <a:pt x="518" y="452"/>
                </a:lnTo>
                <a:lnTo>
                  <a:pt x="588" y="389"/>
                </a:lnTo>
                <a:lnTo>
                  <a:pt x="661" y="331"/>
                </a:lnTo>
                <a:lnTo>
                  <a:pt x="739" y="276"/>
                </a:lnTo>
                <a:lnTo>
                  <a:pt x="819" y="225"/>
                </a:lnTo>
                <a:lnTo>
                  <a:pt x="902" y="180"/>
                </a:lnTo>
                <a:lnTo>
                  <a:pt x="988" y="139"/>
                </a:lnTo>
                <a:lnTo>
                  <a:pt x="1076" y="103"/>
                </a:lnTo>
                <a:lnTo>
                  <a:pt x="1167" y="72"/>
                </a:lnTo>
                <a:lnTo>
                  <a:pt x="1261" y="47"/>
                </a:lnTo>
                <a:lnTo>
                  <a:pt x="1356" y="27"/>
                </a:lnTo>
                <a:lnTo>
                  <a:pt x="1454" y="12"/>
                </a:lnTo>
                <a:lnTo>
                  <a:pt x="1552" y="3"/>
                </a:lnTo>
                <a:lnTo>
                  <a:pt x="1652" y="0"/>
                </a:lnTo>
                <a:close/>
              </a:path>
            </a:pathLst>
          </a:custGeom>
          <a:solidFill>
            <a:srgbClr val="FFFFFF"/>
          </a:solidFill>
          <a:ln w="0">
            <a:noFill/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6</xdr:col>
      <xdr:colOff>123825</xdr:colOff>
      <xdr:row>3</xdr:row>
      <xdr:rowOff>95250</xdr:rowOff>
    </xdr:from>
    <xdr:to>
      <xdr:col>6</xdr:col>
      <xdr:colOff>323850</xdr:colOff>
      <xdr:row>3</xdr:row>
      <xdr:rowOff>257175</xdr:rowOff>
    </xdr:to>
    <xdr:grpSp>
      <xdr:nvGrpSpPr>
        <xdr:cNvPr id="2061" name="Ikona opisu" descr="„”" title="Ikona opisu"/>
        <xdr:cNvGrpSpPr>
          <a:grpSpLocks noChangeAspect="1"/>
        </xdr:cNvGrpSpPr>
      </xdr:nvGrpSpPr>
      <xdr:grpSpPr bwMode="auto">
        <a:xfrm>
          <a:off x="4906840" y="634512"/>
          <a:ext cx="200025" cy="161925"/>
          <a:chOff x="530" y="70"/>
          <a:chExt cx="21" cy="17"/>
        </a:xfrm>
      </xdr:grpSpPr>
      <xdr:sp macro="" textlink="">
        <xdr:nvSpPr>
          <xdr:cNvPr id="2062" name="Prostokąt 14"/>
          <xdr:cNvSpPr>
            <a:spLocks noChangeArrowheads="1"/>
          </xdr:cNvSpPr>
        </xdr:nvSpPr>
        <xdr:spPr bwMode="auto">
          <a:xfrm>
            <a:off x="530" y="70"/>
            <a:ext cx="21" cy="17"/>
          </a:xfrm>
          <a:prstGeom prst="rect">
            <a:avLst/>
          </a:prstGeom>
          <a:noFill/>
          <a:ln w="0">
            <a:noFill/>
            <a:prstDash val="solid"/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063" name="Dowolny kształt 15"/>
          <xdr:cNvSpPr>
            <a:spLocks noEditPoints="1"/>
          </xdr:cNvSpPr>
        </xdr:nvSpPr>
        <xdr:spPr bwMode="auto">
          <a:xfrm>
            <a:off x="530" y="70"/>
            <a:ext cx="20" cy="17"/>
          </a:xfrm>
          <a:custGeom>
            <a:avLst/>
            <a:gdLst>
              <a:gd name="T0" fmla="*/ 3165 w 3165"/>
              <a:gd name="T1" fmla="*/ 2687 h 2687"/>
              <a:gd name="T2" fmla="*/ 339 w 3165"/>
              <a:gd name="T3" fmla="*/ 2009 h 2687"/>
              <a:gd name="T4" fmla="*/ 471 w 3165"/>
              <a:gd name="T5" fmla="*/ 2036 h 2687"/>
              <a:gd name="T6" fmla="*/ 578 w 3165"/>
              <a:gd name="T7" fmla="*/ 2108 h 2687"/>
              <a:gd name="T8" fmla="*/ 651 w 3165"/>
              <a:gd name="T9" fmla="*/ 2215 h 2687"/>
              <a:gd name="T10" fmla="*/ 677 w 3165"/>
              <a:gd name="T11" fmla="*/ 2346 h 2687"/>
              <a:gd name="T12" fmla="*/ 651 w 3165"/>
              <a:gd name="T13" fmla="*/ 2478 h 2687"/>
              <a:gd name="T14" fmla="*/ 578 w 3165"/>
              <a:gd name="T15" fmla="*/ 2585 h 2687"/>
              <a:gd name="T16" fmla="*/ 471 w 3165"/>
              <a:gd name="T17" fmla="*/ 2658 h 2687"/>
              <a:gd name="T18" fmla="*/ 339 w 3165"/>
              <a:gd name="T19" fmla="*/ 2684 h 2687"/>
              <a:gd name="T20" fmla="*/ 207 w 3165"/>
              <a:gd name="T21" fmla="*/ 2658 h 2687"/>
              <a:gd name="T22" fmla="*/ 100 w 3165"/>
              <a:gd name="T23" fmla="*/ 2585 h 2687"/>
              <a:gd name="T24" fmla="*/ 26 w 3165"/>
              <a:gd name="T25" fmla="*/ 2478 h 2687"/>
              <a:gd name="T26" fmla="*/ 0 w 3165"/>
              <a:gd name="T27" fmla="*/ 2346 h 2687"/>
              <a:gd name="T28" fmla="*/ 26 w 3165"/>
              <a:gd name="T29" fmla="*/ 2215 h 2687"/>
              <a:gd name="T30" fmla="*/ 100 w 3165"/>
              <a:gd name="T31" fmla="*/ 2108 h 2687"/>
              <a:gd name="T32" fmla="*/ 207 w 3165"/>
              <a:gd name="T33" fmla="*/ 2036 h 2687"/>
              <a:gd name="T34" fmla="*/ 339 w 3165"/>
              <a:gd name="T35" fmla="*/ 2009 h 2687"/>
              <a:gd name="T36" fmla="*/ 3165 w 3165"/>
              <a:gd name="T37" fmla="*/ 1671 h 2687"/>
              <a:gd name="T38" fmla="*/ 339 w 3165"/>
              <a:gd name="T39" fmla="*/ 971 h 2687"/>
              <a:gd name="T40" fmla="*/ 471 w 3165"/>
              <a:gd name="T41" fmla="*/ 997 h 2687"/>
              <a:gd name="T42" fmla="*/ 578 w 3165"/>
              <a:gd name="T43" fmla="*/ 1070 h 2687"/>
              <a:gd name="T44" fmla="*/ 651 w 3165"/>
              <a:gd name="T45" fmla="*/ 1177 h 2687"/>
              <a:gd name="T46" fmla="*/ 677 w 3165"/>
              <a:gd name="T47" fmla="*/ 1308 h 2687"/>
              <a:gd name="T48" fmla="*/ 651 w 3165"/>
              <a:gd name="T49" fmla="*/ 1440 h 2687"/>
              <a:gd name="T50" fmla="*/ 578 w 3165"/>
              <a:gd name="T51" fmla="*/ 1547 h 2687"/>
              <a:gd name="T52" fmla="*/ 471 w 3165"/>
              <a:gd name="T53" fmla="*/ 1619 h 2687"/>
              <a:gd name="T54" fmla="*/ 339 w 3165"/>
              <a:gd name="T55" fmla="*/ 1646 h 2687"/>
              <a:gd name="T56" fmla="*/ 207 w 3165"/>
              <a:gd name="T57" fmla="*/ 1619 h 2687"/>
              <a:gd name="T58" fmla="*/ 100 w 3165"/>
              <a:gd name="T59" fmla="*/ 1547 h 2687"/>
              <a:gd name="T60" fmla="*/ 26 w 3165"/>
              <a:gd name="T61" fmla="*/ 1440 h 2687"/>
              <a:gd name="T62" fmla="*/ 0 w 3165"/>
              <a:gd name="T63" fmla="*/ 1308 h 2687"/>
              <a:gd name="T64" fmla="*/ 26 w 3165"/>
              <a:gd name="T65" fmla="*/ 1177 h 2687"/>
              <a:gd name="T66" fmla="*/ 100 w 3165"/>
              <a:gd name="T67" fmla="*/ 1070 h 2687"/>
              <a:gd name="T68" fmla="*/ 207 w 3165"/>
              <a:gd name="T69" fmla="*/ 997 h 2687"/>
              <a:gd name="T70" fmla="*/ 339 w 3165"/>
              <a:gd name="T71" fmla="*/ 971 h 2687"/>
              <a:gd name="T72" fmla="*/ 3165 w 3165"/>
              <a:gd name="T73" fmla="*/ 654 h 2687"/>
              <a:gd name="T74" fmla="*/ 339 w 3165"/>
              <a:gd name="T75" fmla="*/ 0 h 2687"/>
              <a:gd name="T76" fmla="*/ 471 w 3165"/>
              <a:gd name="T77" fmla="*/ 27 h 2687"/>
              <a:gd name="T78" fmla="*/ 578 w 3165"/>
              <a:gd name="T79" fmla="*/ 99 h 2687"/>
              <a:gd name="T80" fmla="*/ 651 w 3165"/>
              <a:gd name="T81" fmla="*/ 206 h 2687"/>
              <a:gd name="T82" fmla="*/ 677 w 3165"/>
              <a:gd name="T83" fmla="*/ 338 h 2687"/>
              <a:gd name="T84" fmla="*/ 651 w 3165"/>
              <a:gd name="T85" fmla="*/ 469 h 2687"/>
              <a:gd name="T86" fmla="*/ 578 w 3165"/>
              <a:gd name="T87" fmla="*/ 576 h 2687"/>
              <a:gd name="T88" fmla="*/ 471 w 3165"/>
              <a:gd name="T89" fmla="*/ 648 h 2687"/>
              <a:gd name="T90" fmla="*/ 339 w 3165"/>
              <a:gd name="T91" fmla="*/ 675 h 2687"/>
              <a:gd name="T92" fmla="*/ 207 w 3165"/>
              <a:gd name="T93" fmla="*/ 648 h 2687"/>
              <a:gd name="T94" fmla="*/ 100 w 3165"/>
              <a:gd name="T95" fmla="*/ 576 h 2687"/>
              <a:gd name="T96" fmla="*/ 26 w 3165"/>
              <a:gd name="T97" fmla="*/ 469 h 2687"/>
              <a:gd name="T98" fmla="*/ 0 w 3165"/>
              <a:gd name="T99" fmla="*/ 338 h 2687"/>
              <a:gd name="T100" fmla="*/ 26 w 3165"/>
              <a:gd name="T101" fmla="*/ 206 h 2687"/>
              <a:gd name="T102" fmla="*/ 100 w 3165"/>
              <a:gd name="T103" fmla="*/ 99 h 2687"/>
              <a:gd name="T104" fmla="*/ 207 w 3165"/>
              <a:gd name="T105" fmla="*/ 27 h 2687"/>
              <a:gd name="T106" fmla="*/ 339 w 3165"/>
              <a:gd name="T107" fmla="*/ 0 h 2687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  <a:cxn ang="0">
                <a:pos x="T102" y="T103"/>
              </a:cxn>
              <a:cxn ang="0">
                <a:pos x="T104" y="T105"/>
              </a:cxn>
              <a:cxn ang="0">
                <a:pos x="T106" y="T107"/>
              </a:cxn>
            </a:cxnLst>
            <a:rect l="0" t="0" r="r" b="b"/>
            <a:pathLst>
              <a:path w="3165" h="2687">
                <a:moveTo>
                  <a:pt x="1077" y="2043"/>
                </a:moveTo>
                <a:lnTo>
                  <a:pt x="3165" y="2043"/>
                </a:lnTo>
                <a:lnTo>
                  <a:pt x="3165" y="2687"/>
                </a:lnTo>
                <a:lnTo>
                  <a:pt x="1077" y="2687"/>
                </a:lnTo>
                <a:lnTo>
                  <a:pt x="1077" y="2043"/>
                </a:lnTo>
                <a:close/>
                <a:moveTo>
                  <a:pt x="339" y="2009"/>
                </a:moveTo>
                <a:lnTo>
                  <a:pt x="385" y="2013"/>
                </a:lnTo>
                <a:lnTo>
                  <a:pt x="428" y="2022"/>
                </a:lnTo>
                <a:lnTo>
                  <a:pt x="471" y="2036"/>
                </a:lnTo>
                <a:lnTo>
                  <a:pt x="510" y="2055"/>
                </a:lnTo>
                <a:lnTo>
                  <a:pt x="546" y="2080"/>
                </a:lnTo>
                <a:lnTo>
                  <a:pt x="578" y="2108"/>
                </a:lnTo>
                <a:lnTo>
                  <a:pt x="606" y="2140"/>
                </a:lnTo>
                <a:lnTo>
                  <a:pt x="630" y="2176"/>
                </a:lnTo>
                <a:lnTo>
                  <a:pt x="651" y="2215"/>
                </a:lnTo>
                <a:lnTo>
                  <a:pt x="665" y="2257"/>
                </a:lnTo>
                <a:lnTo>
                  <a:pt x="674" y="2301"/>
                </a:lnTo>
                <a:lnTo>
                  <a:pt x="677" y="2346"/>
                </a:lnTo>
                <a:lnTo>
                  <a:pt x="674" y="2392"/>
                </a:lnTo>
                <a:lnTo>
                  <a:pt x="665" y="2437"/>
                </a:lnTo>
                <a:lnTo>
                  <a:pt x="651" y="2478"/>
                </a:lnTo>
                <a:lnTo>
                  <a:pt x="630" y="2517"/>
                </a:lnTo>
                <a:lnTo>
                  <a:pt x="606" y="2553"/>
                </a:lnTo>
                <a:lnTo>
                  <a:pt x="578" y="2585"/>
                </a:lnTo>
                <a:lnTo>
                  <a:pt x="546" y="2614"/>
                </a:lnTo>
                <a:lnTo>
                  <a:pt x="510" y="2638"/>
                </a:lnTo>
                <a:lnTo>
                  <a:pt x="471" y="2658"/>
                </a:lnTo>
                <a:lnTo>
                  <a:pt x="428" y="2672"/>
                </a:lnTo>
                <a:lnTo>
                  <a:pt x="385" y="2681"/>
                </a:lnTo>
                <a:lnTo>
                  <a:pt x="339" y="2684"/>
                </a:lnTo>
                <a:lnTo>
                  <a:pt x="293" y="2681"/>
                </a:lnTo>
                <a:lnTo>
                  <a:pt x="248" y="2672"/>
                </a:lnTo>
                <a:lnTo>
                  <a:pt x="207" y="2658"/>
                </a:lnTo>
                <a:lnTo>
                  <a:pt x="168" y="2638"/>
                </a:lnTo>
                <a:lnTo>
                  <a:pt x="132" y="2614"/>
                </a:lnTo>
                <a:lnTo>
                  <a:pt x="100" y="2585"/>
                </a:lnTo>
                <a:lnTo>
                  <a:pt x="70" y="2553"/>
                </a:lnTo>
                <a:lnTo>
                  <a:pt x="46" y="2517"/>
                </a:lnTo>
                <a:lnTo>
                  <a:pt x="26" y="2478"/>
                </a:lnTo>
                <a:lnTo>
                  <a:pt x="12" y="2437"/>
                </a:lnTo>
                <a:lnTo>
                  <a:pt x="3" y="2392"/>
                </a:lnTo>
                <a:lnTo>
                  <a:pt x="0" y="2346"/>
                </a:lnTo>
                <a:lnTo>
                  <a:pt x="3" y="2301"/>
                </a:lnTo>
                <a:lnTo>
                  <a:pt x="12" y="2257"/>
                </a:lnTo>
                <a:lnTo>
                  <a:pt x="26" y="2215"/>
                </a:lnTo>
                <a:lnTo>
                  <a:pt x="46" y="2176"/>
                </a:lnTo>
                <a:lnTo>
                  <a:pt x="70" y="2140"/>
                </a:lnTo>
                <a:lnTo>
                  <a:pt x="100" y="2108"/>
                </a:lnTo>
                <a:lnTo>
                  <a:pt x="132" y="2080"/>
                </a:lnTo>
                <a:lnTo>
                  <a:pt x="168" y="2055"/>
                </a:lnTo>
                <a:lnTo>
                  <a:pt x="207" y="2036"/>
                </a:lnTo>
                <a:lnTo>
                  <a:pt x="248" y="2022"/>
                </a:lnTo>
                <a:lnTo>
                  <a:pt x="293" y="2013"/>
                </a:lnTo>
                <a:lnTo>
                  <a:pt x="339" y="2009"/>
                </a:lnTo>
                <a:close/>
                <a:moveTo>
                  <a:pt x="1077" y="1026"/>
                </a:moveTo>
                <a:lnTo>
                  <a:pt x="3165" y="1026"/>
                </a:lnTo>
                <a:lnTo>
                  <a:pt x="3165" y="1671"/>
                </a:lnTo>
                <a:lnTo>
                  <a:pt x="1077" y="1671"/>
                </a:lnTo>
                <a:lnTo>
                  <a:pt x="1077" y="1026"/>
                </a:lnTo>
                <a:close/>
                <a:moveTo>
                  <a:pt x="339" y="971"/>
                </a:moveTo>
                <a:lnTo>
                  <a:pt x="385" y="974"/>
                </a:lnTo>
                <a:lnTo>
                  <a:pt x="428" y="983"/>
                </a:lnTo>
                <a:lnTo>
                  <a:pt x="471" y="997"/>
                </a:lnTo>
                <a:lnTo>
                  <a:pt x="510" y="1017"/>
                </a:lnTo>
                <a:lnTo>
                  <a:pt x="546" y="1041"/>
                </a:lnTo>
                <a:lnTo>
                  <a:pt x="578" y="1070"/>
                </a:lnTo>
                <a:lnTo>
                  <a:pt x="606" y="1102"/>
                </a:lnTo>
                <a:lnTo>
                  <a:pt x="630" y="1138"/>
                </a:lnTo>
                <a:lnTo>
                  <a:pt x="651" y="1177"/>
                </a:lnTo>
                <a:lnTo>
                  <a:pt x="665" y="1218"/>
                </a:lnTo>
                <a:lnTo>
                  <a:pt x="674" y="1262"/>
                </a:lnTo>
                <a:lnTo>
                  <a:pt x="677" y="1308"/>
                </a:lnTo>
                <a:lnTo>
                  <a:pt x="674" y="1354"/>
                </a:lnTo>
                <a:lnTo>
                  <a:pt x="665" y="1398"/>
                </a:lnTo>
                <a:lnTo>
                  <a:pt x="651" y="1440"/>
                </a:lnTo>
                <a:lnTo>
                  <a:pt x="630" y="1479"/>
                </a:lnTo>
                <a:lnTo>
                  <a:pt x="606" y="1515"/>
                </a:lnTo>
                <a:lnTo>
                  <a:pt x="578" y="1547"/>
                </a:lnTo>
                <a:lnTo>
                  <a:pt x="546" y="1575"/>
                </a:lnTo>
                <a:lnTo>
                  <a:pt x="510" y="1600"/>
                </a:lnTo>
                <a:lnTo>
                  <a:pt x="471" y="1619"/>
                </a:lnTo>
                <a:lnTo>
                  <a:pt x="428" y="1633"/>
                </a:lnTo>
                <a:lnTo>
                  <a:pt x="385" y="1642"/>
                </a:lnTo>
                <a:lnTo>
                  <a:pt x="339" y="1646"/>
                </a:lnTo>
                <a:lnTo>
                  <a:pt x="293" y="1642"/>
                </a:lnTo>
                <a:lnTo>
                  <a:pt x="248" y="1633"/>
                </a:lnTo>
                <a:lnTo>
                  <a:pt x="207" y="1619"/>
                </a:lnTo>
                <a:lnTo>
                  <a:pt x="168" y="1600"/>
                </a:lnTo>
                <a:lnTo>
                  <a:pt x="132" y="1575"/>
                </a:lnTo>
                <a:lnTo>
                  <a:pt x="100" y="1547"/>
                </a:lnTo>
                <a:lnTo>
                  <a:pt x="70" y="1515"/>
                </a:lnTo>
                <a:lnTo>
                  <a:pt x="46" y="1479"/>
                </a:lnTo>
                <a:lnTo>
                  <a:pt x="26" y="1440"/>
                </a:lnTo>
                <a:lnTo>
                  <a:pt x="12" y="1398"/>
                </a:lnTo>
                <a:lnTo>
                  <a:pt x="3" y="1354"/>
                </a:lnTo>
                <a:lnTo>
                  <a:pt x="0" y="1308"/>
                </a:lnTo>
                <a:lnTo>
                  <a:pt x="3" y="1262"/>
                </a:lnTo>
                <a:lnTo>
                  <a:pt x="12" y="1218"/>
                </a:lnTo>
                <a:lnTo>
                  <a:pt x="26" y="1177"/>
                </a:lnTo>
                <a:lnTo>
                  <a:pt x="46" y="1138"/>
                </a:lnTo>
                <a:lnTo>
                  <a:pt x="70" y="1102"/>
                </a:lnTo>
                <a:lnTo>
                  <a:pt x="100" y="1070"/>
                </a:lnTo>
                <a:lnTo>
                  <a:pt x="132" y="1041"/>
                </a:lnTo>
                <a:lnTo>
                  <a:pt x="168" y="1017"/>
                </a:lnTo>
                <a:lnTo>
                  <a:pt x="207" y="997"/>
                </a:lnTo>
                <a:lnTo>
                  <a:pt x="248" y="983"/>
                </a:lnTo>
                <a:lnTo>
                  <a:pt x="293" y="974"/>
                </a:lnTo>
                <a:lnTo>
                  <a:pt x="339" y="971"/>
                </a:lnTo>
                <a:close/>
                <a:moveTo>
                  <a:pt x="1077" y="10"/>
                </a:moveTo>
                <a:lnTo>
                  <a:pt x="3165" y="10"/>
                </a:lnTo>
                <a:lnTo>
                  <a:pt x="3165" y="654"/>
                </a:lnTo>
                <a:lnTo>
                  <a:pt x="1077" y="654"/>
                </a:lnTo>
                <a:lnTo>
                  <a:pt x="1077" y="10"/>
                </a:lnTo>
                <a:close/>
                <a:moveTo>
                  <a:pt x="339" y="0"/>
                </a:moveTo>
                <a:lnTo>
                  <a:pt x="385" y="3"/>
                </a:lnTo>
                <a:lnTo>
                  <a:pt x="428" y="12"/>
                </a:lnTo>
                <a:lnTo>
                  <a:pt x="471" y="27"/>
                </a:lnTo>
                <a:lnTo>
                  <a:pt x="510" y="46"/>
                </a:lnTo>
                <a:lnTo>
                  <a:pt x="546" y="71"/>
                </a:lnTo>
                <a:lnTo>
                  <a:pt x="578" y="99"/>
                </a:lnTo>
                <a:lnTo>
                  <a:pt x="606" y="131"/>
                </a:lnTo>
                <a:lnTo>
                  <a:pt x="630" y="167"/>
                </a:lnTo>
                <a:lnTo>
                  <a:pt x="651" y="206"/>
                </a:lnTo>
                <a:lnTo>
                  <a:pt x="665" y="248"/>
                </a:lnTo>
                <a:lnTo>
                  <a:pt x="674" y="293"/>
                </a:lnTo>
                <a:lnTo>
                  <a:pt x="677" y="338"/>
                </a:lnTo>
                <a:lnTo>
                  <a:pt x="674" y="384"/>
                </a:lnTo>
                <a:lnTo>
                  <a:pt x="665" y="428"/>
                </a:lnTo>
                <a:lnTo>
                  <a:pt x="651" y="469"/>
                </a:lnTo>
                <a:lnTo>
                  <a:pt x="630" y="508"/>
                </a:lnTo>
                <a:lnTo>
                  <a:pt x="606" y="544"/>
                </a:lnTo>
                <a:lnTo>
                  <a:pt x="578" y="576"/>
                </a:lnTo>
                <a:lnTo>
                  <a:pt x="546" y="605"/>
                </a:lnTo>
                <a:lnTo>
                  <a:pt x="510" y="629"/>
                </a:lnTo>
                <a:lnTo>
                  <a:pt x="471" y="648"/>
                </a:lnTo>
                <a:lnTo>
                  <a:pt x="428" y="663"/>
                </a:lnTo>
                <a:lnTo>
                  <a:pt x="385" y="672"/>
                </a:lnTo>
                <a:lnTo>
                  <a:pt x="339" y="675"/>
                </a:lnTo>
                <a:lnTo>
                  <a:pt x="293" y="672"/>
                </a:lnTo>
                <a:lnTo>
                  <a:pt x="248" y="663"/>
                </a:lnTo>
                <a:lnTo>
                  <a:pt x="207" y="648"/>
                </a:lnTo>
                <a:lnTo>
                  <a:pt x="168" y="629"/>
                </a:lnTo>
                <a:lnTo>
                  <a:pt x="132" y="605"/>
                </a:lnTo>
                <a:lnTo>
                  <a:pt x="100" y="576"/>
                </a:lnTo>
                <a:lnTo>
                  <a:pt x="70" y="544"/>
                </a:lnTo>
                <a:lnTo>
                  <a:pt x="46" y="508"/>
                </a:lnTo>
                <a:lnTo>
                  <a:pt x="26" y="469"/>
                </a:lnTo>
                <a:lnTo>
                  <a:pt x="12" y="428"/>
                </a:lnTo>
                <a:lnTo>
                  <a:pt x="3" y="384"/>
                </a:lnTo>
                <a:lnTo>
                  <a:pt x="0" y="338"/>
                </a:lnTo>
                <a:lnTo>
                  <a:pt x="3" y="293"/>
                </a:lnTo>
                <a:lnTo>
                  <a:pt x="12" y="248"/>
                </a:lnTo>
                <a:lnTo>
                  <a:pt x="26" y="206"/>
                </a:lnTo>
                <a:lnTo>
                  <a:pt x="46" y="167"/>
                </a:lnTo>
                <a:lnTo>
                  <a:pt x="70" y="131"/>
                </a:lnTo>
                <a:lnTo>
                  <a:pt x="100" y="99"/>
                </a:lnTo>
                <a:lnTo>
                  <a:pt x="132" y="71"/>
                </a:lnTo>
                <a:lnTo>
                  <a:pt x="168" y="46"/>
                </a:lnTo>
                <a:lnTo>
                  <a:pt x="207" y="27"/>
                </a:lnTo>
                <a:lnTo>
                  <a:pt x="248" y="12"/>
                </a:lnTo>
                <a:lnTo>
                  <a:pt x="293" y="3"/>
                </a:lnTo>
                <a:lnTo>
                  <a:pt x="339" y="0"/>
                </a:lnTo>
                <a:close/>
              </a:path>
            </a:pathLst>
          </a:custGeom>
          <a:solidFill>
            <a:srgbClr val="FFFFFF"/>
          </a:solidFill>
          <a:ln w="0">
            <a:noFill/>
            <a:prstDash val="solid"/>
            <a:round/>
            <a:headEnd/>
            <a:tailEnd/>
          </a:ln>
        </xdr:spPr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85725</xdr:colOff>
      <xdr:row>1</xdr:row>
      <xdr:rowOff>86846</xdr:rowOff>
    </xdr:from>
    <xdr:to>
      <xdr:col>1</xdr:col>
      <xdr:colOff>266700</xdr:colOff>
      <xdr:row>1</xdr:row>
      <xdr:rowOff>257175</xdr:rowOff>
    </xdr:to>
    <xdr:grpSp>
      <xdr:nvGrpSpPr>
        <xdr:cNvPr id="3075" name="Ikona godziny" descr="„”" title="Ikona godziny"/>
        <xdr:cNvGrpSpPr>
          <a:grpSpLocks noChangeAspect="1"/>
        </xdr:cNvGrpSpPr>
      </xdr:nvGrpSpPr>
      <xdr:grpSpPr bwMode="auto">
        <a:xfrm>
          <a:off x="260985" y="254486"/>
          <a:ext cx="180975" cy="170329"/>
          <a:chOff x="30" y="8"/>
          <a:chExt cx="19" cy="94"/>
        </a:xfrm>
      </xdr:grpSpPr>
      <xdr:sp macro="" textlink="">
        <xdr:nvSpPr>
          <xdr:cNvPr id="3074" name="Autokształt 2"/>
          <xdr:cNvSpPr>
            <a:spLocks noChangeAspect="1" noChangeArrowheads="1" noTextEdit="1"/>
          </xdr:cNvSpPr>
        </xdr:nvSpPr>
        <xdr:spPr bwMode="auto">
          <a:xfrm>
            <a:off x="30" y="83"/>
            <a:ext cx="19" cy="19"/>
          </a:xfrm>
          <a:prstGeom prst="rect">
            <a:avLst/>
          </a:prstGeom>
          <a:noFill/>
          <a:ln w="9525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076" name="Prostokąt 4"/>
          <xdr:cNvSpPr>
            <a:spLocks noChangeArrowheads="1"/>
          </xdr:cNvSpPr>
        </xdr:nvSpPr>
        <xdr:spPr bwMode="auto">
          <a:xfrm>
            <a:off x="30" y="8"/>
            <a:ext cx="19" cy="94"/>
          </a:xfrm>
          <a:prstGeom prst="rect">
            <a:avLst/>
          </a:prstGeom>
          <a:noFill/>
          <a:ln w="0">
            <a:noFill/>
            <a:prstDash val="solid"/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077" name="Dowolny kształt 5"/>
          <xdr:cNvSpPr>
            <a:spLocks noEditPoints="1"/>
          </xdr:cNvSpPr>
        </xdr:nvSpPr>
        <xdr:spPr bwMode="auto">
          <a:xfrm>
            <a:off x="30" y="8"/>
            <a:ext cx="19" cy="94"/>
          </a:xfrm>
          <a:custGeom>
            <a:avLst/>
            <a:gdLst>
              <a:gd name="T0" fmla="*/ 1733 w 3307"/>
              <a:gd name="T1" fmla="*/ 675 h 3307"/>
              <a:gd name="T2" fmla="*/ 1793 w 3307"/>
              <a:gd name="T3" fmla="*/ 765 h 3307"/>
              <a:gd name="T4" fmla="*/ 2174 w 3307"/>
              <a:gd name="T5" fmla="*/ 1989 h 3307"/>
              <a:gd name="T6" fmla="*/ 2197 w 3307"/>
              <a:gd name="T7" fmla="*/ 2082 h 3307"/>
              <a:gd name="T8" fmla="*/ 2155 w 3307"/>
              <a:gd name="T9" fmla="*/ 2171 h 3307"/>
              <a:gd name="T10" fmla="*/ 2076 w 3307"/>
              <a:gd name="T11" fmla="*/ 2209 h 3307"/>
              <a:gd name="T12" fmla="*/ 1990 w 3307"/>
              <a:gd name="T13" fmla="*/ 2195 h 3307"/>
              <a:gd name="T14" fmla="*/ 1511 w 3307"/>
              <a:gd name="T15" fmla="*/ 794 h 3307"/>
              <a:gd name="T16" fmla="*/ 1553 w 3307"/>
              <a:gd name="T17" fmla="*/ 692 h 3307"/>
              <a:gd name="T18" fmla="*/ 1652 w 3307"/>
              <a:gd name="T19" fmla="*/ 651 h 3307"/>
              <a:gd name="T20" fmla="*/ 1401 w 3307"/>
              <a:gd name="T21" fmla="*/ 530 h 3307"/>
              <a:gd name="T22" fmla="*/ 1096 w 3307"/>
              <a:gd name="T23" fmla="*/ 646 h 3307"/>
              <a:gd name="T24" fmla="*/ 840 w 3307"/>
              <a:gd name="T25" fmla="*/ 840 h 3307"/>
              <a:gd name="T26" fmla="*/ 645 w 3307"/>
              <a:gd name="T27" fmla="*/ 1096 h 3307"/>
              <a:gd name="T28" fmla="*/ 529 w 3307"/>
              <a:gd name="T29" fmla="*/ 1401 h 3307"/>
              <a:gd name="T30" fmla="*/ 505 w 3307"/>
              <a:gd name="T31" fmla="*/ 1740 h 3307"/>
              <a:gd name="T32" fmla="*/ 577 w 3307"/>
              <a:gd name="T33" fmla="*/ 2063 h 3307"/>
              <a:gd name="T34" fmla="*/ 734 w 3307"/>
              <a:gd name="T35" fmla="*/ 2346 h 3307"/>
              <a:gd name="T36" fmla="*/ 961 w 3307"/>
              <a:gd name="T37" fmla="*/ 2572 h 3307"/>
              <a:gd name="T38" fmla="*/ 1244 w 3307"/>
              <a:gd name="T39" fmla="*/ 2730 h 3307"/>
              <a:gd name="T40" fmla="*/ 1567 w 3307"/>
              <a:gd name="T41" fmla="*/ 2802 h 3307"/>
              <a:gd name="T42" fmla="*/ 1906 w 3307"/>
              <a:gd name="T43" fmla="*/ 2777 h 3307"/>
              <a:gd name="T44" fmla="*/ 2211 w 3307"/>
              <a:gd name="T45" fmla="*/ 2661 h 3307"/>
              <a:gd name="T46" fmla="*/ 2467 w 3307"/>
              <a:gd name="T47" fmla="*/ 2467 h 3307"/>
              <a:gd name="T48" fmla="*/ 2662 w 3307"/>
              <a:gd name="T49" fmla="*/ 2211 h 3307"/>
              <a:gd name="T50" fmla="*/ 2778 w 3307"/>
              <a:gd name="T51" fmla="*/ 1906 h 3307"/>
              <a:gd name="T52" fmla="*/ 2802 w 3307"/>
              <a:gd name="T53" fmla="*/ 1567 h 3307"/>
              <a:gd name="T54" fmla="*/ 2730 w 3307"/>
              <a:gd name="T55" fmla="*/ 1244 h 3307"/>
              <a:gd name="T56" fmla="*/ 2573 w 3307"/>
              <a:gd name="T57" fmla="*/ 961 h 3307"/>
              <a:gd name="T58" fmla="*/ 2346 w 3307"/>
              <a:gd name="T59" fmla="*/ 734 h 3307"/>
              <a:gd name="T60" fmla="*/ 2063 w 3307"/>
              <a:gd name="T61" fmla="*/ 577 h 3307"/>
              <a:gd name="T62" fmla="*/ 1740 w 3307"/>
              <a:gd name="T63" fmla="*/ 505 h 3307"/>
              <a:gd name="T64" fmla="*/ 1853 w 3307"/>
              <a:gd name="T65" fmla="*/ 12 h 3307"/>
              <a:gd name="T66" fmla="*/ 2231 w 3307"/>
              <a:gd name="T67" fmla="*/ 103 h 3307"/>
              <a:gd name="T68" fmla="*/ 2568 w 3307"/>
              <a:gd name="T69" fmla="*/ 276 h 3307"/>
              <a:gd name="T70" fmla="*/ 2855 w 3307"/>
              <a:gd name="T71" fmla="*/ 518 h 3307"/>
              <a:gd name="T72" fmla="*/ 3082 w 3307"/>
              <a:gd name="T73" fmla="*/ 819 h 3307"/>
              <a:gd name="T74" fmla="*/ 3235 w 3307"/>
              <a:gd name="T75" fmla="*/ 1167 h 3307"/>
              <a:gd name="T76" fmla="*/ 3304 w 3307"/>
              <a:gd name="T77" fmla="*/ 1552 h 3307"/>
              <a:gd name="T78" fmla="*/ 3280 w 3307"/>
              <a:gd name="T79" fmla="*/ 1951 h 3307"/>
              <a:gd name="T80" fmla="*/ 3168 w 3307"/>
              <a:gd name="T81" fmla="*/ 2319 h 3307"/>
              <a:gd name="T82" fmla="*/ 2976 w 3307"/>
              <a:gd name="T83" fmla="*/ 2645 h 3307"/>
              <a:gd name="T84" fmla="*/ 2719 w 3307"/>
              <a:gd name="T85" fmla="*/ 2918 h 3307"/>
              <a:gd name="T86" fmla="*/ 2405 w 3307"/>
              <a:gd name="T87" fmla="*/ 3127 h 3307"/>
              <a:gd name="T88" fmla="*/ 2046 w 3307"/>
              <a:gd name="T89" fmla="*/ 3260 h 3307"/>
              <a:gd name="T90" fmla="*/ 1652 w 3307"/>
              <a:gd name="T91" fmla="*/ 3307 h 3307"/>
              <a:gd name="T92" fmla="*/ 1261 w 3307"/>
              <a:gd name="T93" fmla="*/ 3260 h 3307"/>
              <a:gd name="T94" fmla="*/ 902 w 3307"/>
              <a:gd name="T95" fmla="*/ 3127 h 3307"/>
              <a:gd name="T96" fmla="*/ 588 w 3307"/>
              <a:gd name="T97" fmla="*/ 2918 h 3307"/>
              <a:gd name="T98" fmla="*/ 331 w 3307"/>
              <a:gd name="T99" fmla="*/ 2645 h 3307"/>
              <a:gd name="T100" fmla="*/ 139 w 3307"/>
              <a:gd name="T101" fmla="*/ 2319 h 3307"/>
              <a:gd name="T102" fmla="*/ 27 w 3307"/>
              <a:gd name="T103" fmla="*/ 1951 h 3307"/>
              <a:gd name="T104" fmla="*/ 3 w 3307"/>
              <a:gd name="T105" fmla="*/ 1552 h 3307"/>
              <a:gd name="T106" fmla="*/ 72 w 3307"/>
              <a:gd name="T107" fmla="*/ 1167 h 3307"/>
              <a:gd name="T108" fmla="*/ 225 w 3307"/>
              <a:gd name="T109" fmla="*/ 819 h 3307"/>
              <a:gd name="T110" fmla="*/ 452 w 3307"/>
              <a:gd name="T111" fmla="*/ 518 h 3307"/>
              <a:gd name="T112" fmla="*/ 739 w 3307"/>
              <a:gd name="T113" fmla="*/ 276 h 3307"/>
              <a:gd name="T114" fmla="*/ 1076 w 3307"/>
              <a:gd name="T115" fmla="*/ 103 h 3307"/>
              <a:gd name="T116" fmla="*/ 1454 w 3307"/>
              <a:gd name="T117" fmla="*/ 12 h 3307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  <a:cxn ang="0">
                <a:pos x="T102" y="T103"/>
              </a:cxn>
              <a:cxn ang="0">
                <a:pos x="T104" y="T105"/>
              </a:cxn>
              <a:cxn ang="0">
                <a:pos x="T106" y="T107"/>
              </a:cxn>
              <a:cxn ang="0">
                <a:pos x="T108" y="T109"/>
              </a:cxn>
              <a:cxn ang="0">
                <a:pos x="T110" y="T111"/>
              </a:cxn>
              <a:cxn ang="0">
                <a:pos x="T112" y="T113"/>
              </a:cxn>
              <a:cxn ang="0">
                <a:pos x="T114" y="T115"/>
              </a:cxn>
              <a:cxn ang="0">
                <a:pos x="T116" y="T117"/>
              </a:cxn>
            </a:cxnLst>
            <a:rect l="0" t="0" r="r" b="b"/>
            <a:pathLst>
              <a:path w="3307" h="3307">
                <a:moveTo>
                  <a:pt x="1652" y="651"/>
                </a:moveTo>
                <a:lnTo>
                  <a:pt x="1683" y="653"/>
                </a:lnTo>
                <a:lnTo>
                  <a:pt x="1709" y="662"/>
                </a:lnTo>
                <a:lnTo>
                  <a:pt x="1733" y="675"/>
                </a:lnTo>
                <a:lnTo>
                  <a:pt x="1754" y="692"/>
                </a:lnTo>
                <a:lnTo>
                  <a:pt x="1772" y="714"/>
                </a:lnTo>
                <a:lnTo>
                  <a:pt x="1785" y="738"/>
                </a:lnTo>
                <a:lnTo>
                  <a:pt x="1793" y="765"/>
                </a:lnTo>
                <a:lnTo>
                  <a:pt x="1796" y="794"/>
                </a:lnTo>
                <a:lnTo>
                  <a:pt x="1796" y="1595"/>
                </a:lnTo>
                <a:lnTo>
                  <a:pt x="2158" y="1969"/>
                </a:lnTo>
                <a:lnTo>
                  <a:pt x="2174" y="1989"/>
                </a:lnTo>
                <a:lnTo>
                  <a:pt x="2186" y="2011"/>
                </a:lnTo>
                <a:lnTo>
                  <a:pt x="2194" y="2034"/>
                </a:lnTo>
                <a:lnTo>
                  <a:pt x="2197" y="2058"/>
                </a:lnTo>
                <a:lnTo>
                  <a:pt x="2197" y="2082"/>
                </a:lnTo>
                <a:lnTo>
                  <a:pt x="2193" y="2106"/>
                </a:lnTo>
                <a:lnTo>
                  <a:pt x="2184" y="2130"/>
                </a:lnTo>
                <a:lnTo>
                  <a:pt x="2171" y="2151"/>
                </a:lnTo>
                <a:lnTo>
                  <a:pt x="2155" y="2171"/>
                </a:lnTo>
                <a:lnTo>
                  <a:pt x="2137" y="2185"/>
                </a:lnTo>
                <a:lnTo>
                  <a:pt x="2117" y="2196"/>
                </a:lnTo>
                <a:lnTo>
                  <a:pt x="2097" y="2204"/>
                </a:lnTo>
                <a:lnTo>
                  <a:pt x="2076" y="2209"/>
                </a:lnTo>
                <a:lnTo>
                  <a:pt x="2055" y="2211"/>
                </a:lnTo>
                <a:lnTo>
                  <a:pt x="2033" y="2209"/>
                </a:lnTo>
                <a:lnTo>
                  <a:pt x="2011" y="2204"/>
                </a:lnTo>
                <a:lnTo>
                  <a:pt x="1990" y="2195"/>
                </a:lnTo>
                <a:lnTo>
                  <a:pt x="1970" y="2183"/>
                </a:lnTo>
                <a:lnTo>
                  <a:pt x="1953" y="2167"/>
                </a:lnTo>
                <a:lnTo>
                  <a:pt x="1511" y="1712"/>
                </a:lnTo>
                <a:lnTo>
                  <a:pt x="1511" y="794"/>
                </a:lnTo>
                <a:lnTo>
                  <a:pt x="1514" y="765"/>
                </a:lnTo>
                <a:lnTo>
                  <a:pt x="1522" y="738"/>
                </a:lnTo>
                <a:lnTo>
                  <a:pt x="1535" y="714"/>
                </a:lnTo>
                <a:lnTo>
                  <a:pt x="1553" y="692"/>
                </a:lnTo>
                <a:lnTo>
                  <a:pt x="1574" y="675"/>
                </a:lnTo>
                <a:lnTo>
                  <a:pt x="1598" y="662"/>
                </a:lnTo>
                <a:lnTo>
                  <a:pt x="1624" y="653"/>
                </a:lnTo>
                <a:lnTo>
                  <a:pt x="1652" y="651"/>
                </a:lnTo>
                <a:close/>
                <a:moveTo>
                  <a:pt x="1652" y="502"/>
                </a:moveTo>
                <a:lnTo>
                  <a:pt x="1567" y="505"/>
                </a:lnTo>
                <a:lnTo>
                  <a:pt x="1483" y="514"/>
                </a:lnTo>
                <a:lnTo>
                  <a:pt x="1401" y="530"/>
                </a:lnTo>
                <a:lnTo>
                  <a:pt x="1321" y="551"/>
                </a:lnTo>
                <a:lnTo>
                  <a:pt x="1244" y="577"/>
                </a:lnTo>
                <a:lnTo>
                  <a:pt x="1168" y="609"/>
                </a:lnTo>
                <a:lnTo>
                  <a:pt x="1096" y="646"/>
                </a:lnTo>
                <a:lnTo>
                  <a:pt x="1027" y="687"/>
                </a:lnTo>
                <a:lnTo>
                  <a:pt x="961" y="734"/>
                </a:lnTo>
                <a:lnTo>
                  <a:pt x="898" y="785"/>
                </a:lnTo>
                <a:lnTo>
                  <a:pt x="840" y="840"/>
                </a:lnTo>
                <a:lnTo>
                  <a:pt x="785" y="898"/>
                </a:lnTo>
                <a:lnTo>
                  <a:pt x="734" y="961"/>
                </a:lnTo>
                <a:lnTo>
                  <a:pt x="687" y="1027"/>
                </a:lnTo>
                <a:lnTo>
                  <a:pt x="645" y="1096"/>
                </a:lnTo>
                <a:lnTo>
                  <a:pt x="609" y="1168"/>
                </a:lnTo>
                <a:lnTo>
                  <a:pt x="577" y="1244"/>
                </a:lnTo>
                <a:lnTo>
                  <a:pt x="550" y="1321"/>
                </a:lnTo>
                <a:lnTo>
                  <a:pt x="529" y="1401"/>
                </a:lnTo>
                <a:lnTo>
                  <a:pt x="514" y="1483"/>
                </a:lnTo>
                <a:lnTo>
                  <a:pt x="505" y="1567"/>
                </a:lnTo>
                <a:lnTo>
                  <a:pt x="502" y="1653"/>
                </a:lnTo>
                <a:lnTo>
                  <a:pt x="505" y="1740"/>
                </a:lnTo>
                <a:lnTo>
                  <a:pt x="514" y="1824"/>
                </a:lnTo>
                <a:lnTo>
                  <a:pt x="529" y="1906"/>
                </a:lnTo>
                <a:lnTo>
                  <a:pt x="550" y="1985"/>
                </a:lnTo>
                <a:lnTo>
                  <a:pt x="577" y="2063"/>
                </a:lnTo>
                <a:lnTo>
                  <a:pt x="609" y="2139"/>
                </a:lnTo>
                <a:lnTo>
                  <a:pt x="645" y="2211"/>
                </a:lnTo>
                <a:lnTo>
                  <a:pt x="687" y="2280"/>
                </a:lnTo>
                <a:lnTo>
                  <a:pt x="734" y="2346"/>
                </a:lnTo>
                <a:lnTo>
                  <a:pt x="785" y="2408"/>
                </a:lnTo>
                <a:lnTo>
                  <a:pt x="840" y="2467"/>
                </a:lnTo>
                <a:lnTo>
                  <a:pt x="898" y="2522"/>
                </a:lnTo>
                <a:lnTo>
                  <a:pt x="961" y="2572"/>
                </a:lnTo>
                <a:lnTo>
                  <a:pt x="1027" y="2620"/>
                </a:lnTo>
                <a:lnTo>
                  <a:pt x="1096" y="2661"/>
                </a:lnTo>
                <a:lnTo>
                  <a:pt x="1168" y="2698"/>
                </a:lnTo>
                <a:lnTo>
                  <a:pt x="1244" y="2730"/>
                </a:lnTo>
                <a:lnTo>
                  <a:pt x="1321" y="2756"/>
                </a:lnTo>
                <a:lnTo>
                  <a:pt x="1401" y="2777"/>
                </a:lnTo>
                <a:lnTo>
                  <a:pt x="1483" y="2793"/>
                </a:lnTo>
                <a:lnTo>
                  <a:pt x="1567" y="2802"/>
                </a:lnTo>
                <a:lnTo>
                  <a:pt x="1652" y="2805"/>
                </a:lnTo>
                <a:lnTo>
                  <a:pt x="1740" y="2802"/>
                </a:lnTo>
                <a:lnTo>
                  <a:pt x="1824" y="2793"/>
                </a:lnTo>
                <a:lnTo>
                  <a:pt x="1906" y="2777"/>
                </a:lnTo>
                <a:lnTo>
                  <a:pt x="1986" y="2756"/>
                </a:lnTo>
                <a:lnTo>
                  <a:pt x="2063" y="2730"/>
                </a:lnTo>
                <a:lnTo>
                  <a:pt x="2139" y="2698"/>
                </a:lnTo>
                <a:lnTo>
                  <a:pt x="2211" y="2661"/>
                </a:lnTo>
                <a:lnTo>
                  <a:pt x="2280" y="2620"/>
                </a:lnTo>
                <a:lnTo>
                  <a:pt x="2346" y="2572"/>
                </a:lnTo>
                <a:lnTo>
                  <a:pt x="2409" y="2522"/>
                </a:lnTo>
                <a:lnTo>
                  <a:pt x="2467" y="2467"/>
                </a:lnTo>
                <a:lnTo>
                  <a:pt x="2522" y="2408"/>
                </a:lnTo>
                <a:lnTo>
                  <a:pt x="2573" y="2346"/>
                </a:lnTo>
                <a:lnTo>
                  <a:pt x="2620" y="2280"/>
                </a:lnTo>
                <a:lnTo>
                  <a:pt x="2662" y="2211"/>
                </a:lnTo>
                <a:lnTo>
                  <a:pt x="2698" y="2139"/>
                </a:lnTo>
                <a:lnTo>
                  <a:pt x="2730" y="2063"/>
                </a:lnTo>
                <a:lnTo>
                  <a:pt x="2757" y="1985"/>
                </a:lnTo>
                <a:lnTo>
                  <a:pt x="2778" y="1906"/>
                </a:lnTo>
                <a:lnTo>
                  <a:pt x="2793" y="1824"/>
                </a:lnTo>
                <a:lnTo>
                  <a:pt x="2802" y="1740"/>
                </a:lnTo>
                <a:lnTo>
                  <a:pt x="2805" y="1653"/>
                </a:lnTo>
                <a:lnTo>
                  <a:pt x="2802" y="1567"/>
                </a:lnTo>
                <a:lnTo>
                  <a:pt x="2793" y="1483"/>
                </a:lnTo>
                <a:lnTo>
                  <a:pt x="2778" y="1401"/>
                </a:lnTo>
                <a:lnTo>
                  <a:pt x="2757" y="1321"/>
                </a:lnTo>
                <a:lnTo>
                  <a:pt x="2730" y="1244"/>
                </a:lnTo>
                <a:lnTo>
                  <a:pt x="2698" y="1168"/>
                </a:lnTo>
                <a:lnTo>
                  <a:pt x="2662" y="1096"/>
                </a:lnTo>
                <a:lnTo>
                  <a:pt x="2620" y="1027"/>
                </a:lnTo>
                <a:lnTo>
                  <a:pt x="2573" y="961"/>
                </a:lnTo>
                <a:lnTo>
                  <a:pt x="2522" y="898"/>
                </a:lnTo>
                <a:lnTo>
                  <a:pt x="2467" y="840"/>
                </a:lnTo>
                <a:lnTo>
                  <a:pt x="2409" y="785"/>
                </a:lnTo>
                <a:lnTo>
                  <a:pt x="2346" y="734"/>
                </a:lnTo>
                <a:lnTo>
                  <a:pt x="2280" y="687"/>
                </a:lnTo>
                <a:lnTo>
                  <a:pt x="2211" y="646"/>
                </a:lnTo>
                <a:lnTo>
                  <a:pt x="2139" y="609"/>
                </a:lnTo>
                <a:lnTo>
                  <a:pt x="2063" y="577"/>
                </a:lnTo>
                <a:lnTo>
                  <a:pt x="1986" y="551"/>
                </a:lnTo>
                <a:lnTo>
                  <a:pt x="1906" y="530"/>
                </a:lnTo>
                <a:lnTo>
                  <a:pt x="1824" y="514"/>
                </a:lnTo>
                <a:lnTo>
                  <a:pt x="1740" y="505"/>
                </a:lnTo>
                <a:lnTo>
                  <a:pt x="1652" y="502"/>
                </a:lnTo>
                <a:close/>
                <a:moveTo>
                  <a:pt x="1652" y="0"/>
                </a:moveTo>
                <a:lnTo>
                  <a:pt x="1755" y="3"/>
                </a:lnTo>
                <a:lnTo>
                  <a:pt x="1853" y="12"/>
                </a:lnTo>
                <a:lnTo>
                  <a:pt x="1951" y="27"/>
                </a:lnTo>
                <a:lnTo>
                  <a:pt x="2046" y="47"/>
                </a:lnTo>
                <a:lnTo>
                  <a:pt x="2140" y="72"/>
                </a:lnTo>
                <a:lnTo>
                  <a:pt x="2231" y="103"/>
                </a:lnTo>
                <a:lnTo>
                  <a:pt x="2319" y="139"/>
                </a:lnTo>
                <a:lnTo>
                  <a:pt x="2405" y="180"/>
                </a:lnTo>
                <a:lnTo>
                  <a:pt x="2488" y="225"/>
                </a:lnTo>
                <a:lnTo>
                  <a:pt x="2568" y="276"/>
                </a:lnTo>
                <a:lnTo>
                  <a:pt x="2646" y="331"/>
                </a:lnTo>
                <a:lnTo>
                  <a:pt x="2719" y="389"/>
                </a:lnTo>
                <a:lnTo>
                  <a:pt x="2789" y="452"/>
                </a:lnTo>
                <a:lnTo>
                  <a:pt x="2855" y="518"/>
                </a:lnTo>
                <a:lnTo>
                  <a:pt x="2918" y="588"/>
                </a:lnTo>
                <a:lnTo>
                  <a:pt x="2976" y="661"/>
                </a:lnTo>
                <a:lnTo>
                  <a:pt x="3031" y="739"/>
                </a:lnTo>
                <a:lnTo>
                  <a:pt x="3082" y="819"/>
                </a:lnTo>
                <a:lnTo>
                  <a:pt x="3127" y="902"/>
                </a:lnTo>
                <a:lnTo>
                  <a:pt x="3168" y="988"/>
                </a:lnTo>
                <a:lnTo>
                  <a:pt x="3204" y="1076"/>
                </a:lnTo>
                <a:lnTo>
                  <a:pt x="3235" y="1167"/>
                </a:lnTo>
                <a:lnTo>
                  <a:pt x="3260" y="1261"/>
                </a:lnTo>
                <a:lnTo>
                  <a:pt x="3280" y="1356"/>
                </a:lnTo>
                <a:lnTo>
                  <a:pt x="3295" y="1454"/>
                </a:lnTo>
                <a:lnTo>
                  <a:pt x="3304" y="1552"/>
                </a:lnTo>
                <a:lnTo>
                  <a:pt x="3307" y="1653"/>
                </a:lnTo>
                <a:lnTo>
                  <a:pt x="3304" y="1754"/>
                </a:lnTo>
                <a:lnTo>
                  <a:pt x="3295" y="1853"/>
                </a:lnTo>
                <a:lnTo>
                  <a:pt x="3280" y="1951"/>
                </a:lnTo>
                <a:lnTo>
                  <a:pt x="3260" y="2046"/>
                </a:lnTo>
                <a:lnTo>
                  <a:pt x="3235" y="2140"/>
                </a:lnTo>
                <a:lnTo>
                  <a:pt x="3204" y="2231"/>
                </a:lnTo>
                <a:lnTo>
                  <a:pt x="3168" y="2319"/>
                </a:lnTo>
                <a:lnTo>
                  <a:pt x="3127" y="2405"/>
                </a:lnTo>
                <a:lnTo>
                  <a:pt x="3082" y="2488"/>
                </a:lnTo>
                <a:lnTo>
                  <a:pt x="3031" y="2568"/>
                </a:lnTo>
                <a:lnTo>
                  <a:pt x="2976" y="2645"/>
                </a:lnTo>
                <a:lnTo>
                  <a:pt x="2918" y="2719"/>
                </a:lnTo>
                <a:lnTo>
                  <a:pt x="2855" y="2789"/>
                </a:lnTo>
                <a:lnTo>
                  <a:pt x="2789" y="2855"/>
                </a:lnTo>
                <a:lnTo>
                  <a:pt x="2719" y="2918"/>
                </a:lnTo>
                <a:lnTo>
                  <a:pt x="2646" y="2976"/>
                </a:lnTo>
                <a:lnTo>
                  <a:pt x="2568" y="3031"/>
                </a:lnTo>
                <a:lnTo>
                  <a:pt x="2488" y="3082"/>
                </a:lnTo>
                <a:lnTo>
                  <a:pt x="2405" y="3127"/>
                </a:lnTo>
                <a:lnTo>
                  <a:pt x="2319" y="3168"/>
                </a:lnTo>
                <a:lnTo>
                  <a:pt x="2231" y="3204"/>
                </a:lnTo>
                <a:lnTo>
                  <a:pt x="2140" y="3235"/>
                </a:lnTo>
                <a:lnTo>
                  <a:pt x="2046" y="3260"/>
                </a:lnTo>
                <a:lnTo>
                  <a:pt x="1951" y="3280"/>
                </a:lnTo>
                <a:lnTo>
                  <a:pt x="1853" y="3295"/>
                </a:lnTo>
                <a:lnTo>
                  <a:pt x="1755" y="3304"/>
                </a:lnTo>
                <a:lnTo>
                  <a:pt x="1652" y="3307"/>
                </a:lnTo>
                <a:lnTo>
                  <a:pt x="1552" y="3304"/>
                </a:lnTo>
                <a:lnTo>
                  <a:pt x="1454" y="3295"/>
                </a:lnTo>
                <a:lnTo>
                  <a:pt x="1356" y="3280"/>
                </a:lnTo>
                <a:lnTo>
                  <a:pt x="1261" y="3260"/>
                </a:lnTo>
                <a:lnTo>
                  <a:pt x="1167" y="3235"/>
                </a:lnTo>
                <a:lnTo>
                  <a:pt x="1076" y="3204"/>
                </a:lnTo>
                <a:lnTo>
                  <a:pt x="988" y="3168"/>
                </a:lnTo>
                <a:lnTo>
                  <a:pt x="902" y="3127"/>
                </a:lnTo>
                <a:lnTo>
                  <a:pt x="819" y="3082"/>
                </a:lnTo>
                <a:lnTo>
                  <a:pt x="739" y="3031"/>
                </a:lnTo>
                <a:lnTo>
                  <a:pt x="661" y="2976"/>
                </a:lnTo>
                <a:lnTo>
                  <a:pt x="588" y="2918"/>
                </a:lnTo>
                <a:lnTo>
                  <a:pt x="518" y="2855"/>
                </a:lnTo>
                <a:lnTo>
                  <a:pt x="452" y="2789"/>
                </a:lnTo>
                <a:lnTo>
                  <a:pt x="389" y="2719"/>
                </a:lnTo>
                <a:lnTo>
                  <a:pt x="331" y="2645"/>
                </a:lnTo>
                <a:lnTo>
                  <a:pt x="276" y="2568"/>
                </a:lnTo>
                <a:lnTo>
                  <a:pt x="225" y="2488"/>
                </a:lnTo>
                <a:lnTo>
                  <a:pt x="180" y="2405"/>
                </a:lnTo>
                <a:lnTo>
                  <a:pt x="139" y="2319"/>
                </a:lnTo>
                <a:lnTo>
                  <a:pt x="103" y="2231"/>
                </a:lnTo>
                <a:lnTo>
                  <a:pt x="72" y="2140"/>
                </a:lnTo>
                <a:lnTo>
                  <a:pt x="47" y="2046"/>
                </a:lnTo>
                <a:lnTo>
                  <a:pt x="27" y="1951"/>
                </a:lnTo>
                <a:lnTo>
                  <a:pt x="12" y="1853"/>
                </a:lnTo>
                <a:lnTo>
                  <a:pt x="3" y="1754"/>
                </a:lnTo>
                <a:lnTo>
                  <a:pt x="0" y="1653"/>
                </a:lnTo>
                <a:lnTo>
                  <a:pt x="3" y="1552"/>
                </a:lnTo>
                <a:lnTo>
                  <a:pt x="12" y="1454"/>
                </a:lnTo>
                <a:lnTo>
                  <a:pt x="27" y="1356"/>
                </a:lnTo>
                <a:lnTo>
                  <a:pt x="47" y="1261"/>
                </a:lnTo>
                <a:lnTo>
                  <a:pt x="72" y="1167"/>
                </a:lnTo>
                <a:lnTo>
                  <a:pt x="103" y="1076"/>
                </a:lnTo>
                <a:lnTo>
                  <a:pt x="139" y="988"/>
                </a:lnTo>
                <a:lnTo>
                  <a:pt x="180" y="902"/>
                </a:lnTo>
                <a:lnTo>
                  <a:pt x="225" y="819"/>
                </a:lnTo>
                <a:lnTo>
                  <a:pt x="276" y="739"/>
                </a:lnTo>
                <a:lnTo>
                  <a:pt x="331" y="661"/>
                </a:lnTo>
                <a:lnTo>
                  <a:pt x="389" y="588"/>
                </a:lnTo>
                <a:lnTo>
                  <a:pt x="452" y="518"/>
                </a:lnTo>
                <a:lnTo>
                  <a:pt x="518" y="452"/>
                </a:lnTo>
                <a:lnTo>
                  <a:pt x="588" y="389"/>
                </a:lnTo>
                <a:lnTo>
                  <a:pt x="661" y="331"/>
                </a:lnTo>
                <a:lnTo>
                  <a:pt x="739" y="276"/>
                </a:lnTo>
                <a:lnTo>
                  <a:pt x="819" y="225"/>
                </a:lnTo>
                <a:lnTo>
                  <a:pt x="902" y="180"/>
                </a:lnTo>
                <a:lnTo>
                  <a:pt x="988" y="139"/>
                </a:lnTo>
                <a:lnTo>
                  <a:pt x="1076" y="103"/>
                </a:lnTo>
                <a:lnTo>
                  <a:pt x="1167" y="72"/>
                </a:lnTo>
                <a:lnTo>
                  <a:pt x="1261" y="47"/>
                </a:lnTo>
                <a:lnTo>
                  <a:pt x="1356" y="27"/>
                </a:lnTo>
                <a:lnTo>
                  <a:pt x="1454" y="12"/>
                </a:lnTo>
                <a:lnTo>
                  <a:pt x="1552" y="3"/>
                </a:lnTo>
                <a:lnTo>
                  <a:pt x="1652" y="0"/>
                </a:lnTo>
                <a:close/>
              </a:path>
            </a:pathLst>
          </a:custGeom>
          <a:solidFill>
            <a:srgbClr val="FFFFFF"/>
          </a:solidFill>
          <a:ln w="0">
            <a:noFill/>
            <a:prstDash val="solid"/>
            <a:round/>
            <a:headEnd/>
            <a:tailEnd/>
          </a:ln>
        </xdr:spPr>
      </xdr:sp>
    </xdr:grpSp>
    <xdr:clientData/>
  </xdr:twoCellAnchor>
</xdr:wsDr>
</file>

<file path=xl/tables/table1.xml><?xml version="1.0" encoding="utf-8"?>
<table xmlns="http://schemas.openxmlformats.org/spreadsheetml/2006/main" id="5" name="Plan_dnia" displayName="Plan_dnia" ref="E4:F36" headerRowCount="0" totalsRowShown="0">
  <tableColumns count="2">
    <tableColumn id="1" name="Time" headerRowDxfId="11" dataDxfId="10">
      <calculatedColumnFormula>'Przedziały czasu'!B3</calculatedColumnFormula>
    </tableColumn>
    <tableColumn id="2" name="Description" headerRowDxfId="9">
      <calculatedColumnFormula>IFERROR(INDEX(Dane_wejściowe[],MATCH(DATEVALUE(Wartość_daty)&amp;Plan_dnia[[#This Row],[Time]],Wyszukaj_datę_i_godzinę,0),3),"-")</calculatedColumnFormula>
    </tableColumn>
  </tableColumns>
  <tableStyleInfo name="Plan dnia" showFirstColumn="0" showLastColumn="0" showRowStripes="1" showColumnStripes="0"/>
  <extLst>
    <ext xmlns:x14="http://schemas.microsoft.com/office/spreadsheetml/2009/9/main" uri="{504A1905-F514-4f6f-8877-14C23A59335A}">
      <x14:table altText="Plan dnia" altTextSummary="Lista pozycji harmonogramu według przedziału czasu"/>
    </ext>
  </extLst>
</table>
</file>

<file path=xl/tables/table2.xml><?xml version="1.0" encoding="utf-8"?>
<table xmlns="http://schemas.openxmlformats.org/spreadsheetml/2006/main" id="3" name="Dane_wejściowe" displayName="Dane_wejściowe" ref="E4:H759" totalsRowShown="0" headerRowDxfId="8" dataDxfId="7">
  <autoFilter ref="E4:H759"/>
  <tableColumns count="4">
    <tableColumn id="1" name="DATA" dataDxfId="6"/>
    <tableColumn id="2" name="GODZINA" dataDxfId="5"/>
    <tableColumn id="3" name="OPIS" dataDxfId="4"/>
    <tableColumn id="4" name="WARTOĆ UNIKATOWA (OBLICZONA)" dataDxfId="3">
      <calculatedColumnFormula>Dane_wejściowe[[#This Row],[DATA]]&amp;"|"&amp;COUNTIF($E$5:E5,E5)</calculatedColumnFormula>
    </tableColumn>
  </tableColumns>
  <tableStyleInfo name="Przedziały czasu" showFirstColumn="0" showLastColumn="0" showRowStripes="1" showColumnStripes="0"/>
  <extLst>
    <ext xmlns:x14="http://schemas.microsoft.com/office/spreadsheetml/2009/9/main" uri="{504A1905-F514-4f6f-8877-14C23A59335A}">
      <x14:table altText="Zdarzenia" altTextSummary="Lista zdarzeń w ciągu dnia, takich jak przerwy obiadowe"/>
    </ext>
  </extLst>
</table>
</file>

<file path=xl/tables/table3.xml><?xml version="1.0" encoding="utf-8"?>
<table xmlns="http://schemas.openxmlformats.org/spreadsheetml/2006/main" id="2" name="Godziny" displayName="Godziny" ref="B2:B35" totalsRowShown="0" dataDxfId="2">
  <tableColumns count="1">
    <tableColumn id="1" name="GODZINA" dataDxfId="1"/>
  </tableColumns>
  <tableStyleInfo name="Przedziały czasu" showFirstColumn="0" showLastColumn="0" showRowStripes="1" showColumnStripes="0"/>
  <extLst>
    <ext xmlns:x14="http://schemas.microsoft.com/office/spreadsheetml/2009/9/main" uri="{504A1905-F514-4f6f-8877-14C23A59335A}">
      <x14:table altText="Przedziały czasu" altTextSummary="Lista przedziałów czasu, które są wyświetlane w harmonogramie, na przykład półgodzinne przedziały czasu"/>
    </ext>
  </extLst>
</table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Decatur">
  <a:themeElements>
    <a:clrScheme name="Daily Schedule">
      <a:dk1>
        <a:srgbClr val="000000"/>
      </a:dk1>
      <a:lt1>
        <a:srgbClr val="FFFFFF"/>
      </a:lt1>
      <a:dk2>
        <a:srgbClr val="2B2A25"/>
      </a:dk2>
      <a:lt2>
        <a:srgbClr val="C3C397"/>
      </a:lt2>
      <a:accent1>
        <a:srgbClr val="1792E5"/>
      </a:accent1>
      <a:accent2>
        <a:srgbClr val="E8BA35"/>
      </a:accent2>
      <a:accent3>
        <a:srgbClr val="76B335"/>
      </a:accent3>
      <a:accent4>
        <a:srgbClr val="CE4059"/>
      </a:accent4>
      <a:accent5>
        <a:srgbClr val="2DBAA9"/>
      </a:accent5>
      <a:accent6>
        <a:srgbClr val="6A4B9C"/>
      </a:accent6>
      <a:hlink>
        <a:srgbClr val="1792E5"/>
      </a:hlink>
      <a:folHlink>
        <a:srgbClr val="6A4B9C"/>
      </a:folHlink>
    </a:clrScheme>
    <a:fontScheme name="Daily Schedule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Decatur">
      <a:fillStyleLst>
        <a:solidFill>
          <a:schemeClr val="phClr"/>
        </a:solidFill>
        <a:gradFill rotWithShape="1">
          <a:gsLst>
            <a:gs pos="0">
              <a:schemeClr val="phClr">
                <a:tint val="90000"/>
                <a:satMod val="110000"/>
              </a:schemeClr>
            </a:gs>
            <a:gs pos="47500">
              <a:schemeClr val="phClr">
                <a:tint val="53000"/>
                <a:satMod val="120000"/>
              </a:schemeClr>
            </a:gs>
            <a:gs pos="58500">
              <a:schemeClr val="phClr">
                <a:tint val="53000"/>
                <a:satMod val="120000"/>
              </a:schemeClr>
            </a:gs>
            <a:gs pos="100000">
              <a:schemeClr val="phClr">
                <a:tint val="90000"/>
                <a:satMod val="110000"/>
              </a:schemeClr>
            </a:gs>
          </a:gsLst>
          <a:lin ang="3600000" scaled="1"/>
        </a:gradFill>
        <a:gradFill rotWithShape="1">
          <a:gsLst>
            <a:gs pos="0">
              <a:schemeClr val="phClr">
                <a:shade val="54000"/>
                <a:satMod val="105000"/>
              </a:schemeClr>
            </a:gs>
            <a:gs pos="47500">
              <a:schemeClr val="phClr">
                <a:shade val="88000"/>
                <a:satMod val="105000"/>
              </a:schemeClr>
            </a:gs>
            <a:gs pos="58500">
              <a:schemeClr val="phClr">
                <a:shade val="88000"/>
                <a:satMod val="105000"/>
              </a:schemeClr>
            </a:gs>
            <a:gs pos="100000">
              <a:schemeClr val="phClr">
                <a:shade val="54000"/>
                <a:satMod val="105000"/>
              </a:schemeClr>
            </a:gs>
          </a:gsLst>
          <a:lin ang="3600000" scaled="1"/>
        </a:gradFill>
      </a:fillStyleLst>
      <a:lnStyleLst>
        <a:ln w="10000" cap="flat" cmpd="sng" algn="ctr">
          <a:solidFill>
            <a:schemeClr val="phClr"/>
          </a:solidFill>
          <a:prstDash val="solid"/>
        </a:ln>
        <a:ln w="2825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63500" dist="25400" dir="3600000" algn="r" rotWithShape="0">
              <a:srgbClr val="000000">
                <a:alpha val="30000"/>
              </a:srgbClr>
            </a:outerShdw>
          </a:effectLst>
        </a:effectStyle>
        <a:effectStyle>
          <a:effectLst>
            <a:outerShdw blurRad="63500" dist="25400" dir="3600000" algn="r" rotWithShape="0">
              <a:srgbClr val="000000">
                <a:alpha val="36000"/>
              </a:srgbClr>
            </a:outerShdw>
          </a:effectLst>
          <a:scene3d>
            <a:camera prst="orthographicFront">
              <a:rot lat="0" lon="0" rev="0"/>
            </a:camera>
            <a:lightRig rig="harsh" dir="tl">
              <a:rot lat="0" lon="0" rev="9000000"/>
            </a:lightRig>
          </a:scene3d>
          <a:sp3d prstMaterial="flat">
            <a:bevelT w="38100" h="50800" prst="softRound"/>
          </a:sp3d>
        </a:effectStyle>
        <a:effectStyle>
          <a:effectLst>
            <a:outerShdw blurRad="76200" dist="38100" dir="3600000" algn="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harsh" dir="tl">
              <a:rot lat="0" lon="0" rev="9000000"/>
            </a:lightRig>
          </a:scene3d>
          <a:sp3d contourW="44450" prstMaterial="flat">
            <a:bevelT w="38100" h="50800" prst="softRound"/>
            <a:contourClr>
              <a:schemeClr val="phClr">
                <a:tint val="5"/>
                <a:satMod val="13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100000"/>
                <a:shade val="52000"/>
                <a:satMod val="105000"/>
              </a:schemeClr>
            </a:gs>
            <a:gs pos="47500">
              <a:schemeClr val="phClr">
                <a:tint val="90000"/>
                <a:shade val="89000"/>
                <a:satMod val="105000"/>
              </a:schemeClr>
            </a:gs>
            <a:gs pos="58500">
              <a:schemeClr val="phClr">
                <a:tint val="85000"/>
                <a:shade val="89000"/>
                <a:satMod val="105000"/>
              </a:schemeClr>
            </a:gs>
            <a:gs pos="100000">
              <a:schemeClr val="phClr">
                <a:tint val="100000"/>
                <a:shade val="52000"/>
                <a:satMod val="105000"/>
              </a:schemeClr>
            </a:gs>
          </a:gsLst>
          <a:lin ang="3600000" scaled="0"/>
        </a:gradFill>
        <a:blipFill rotWithShape="1">
          <a:blip xmlns:r="http://schemas.openxmlformats.org/officeDocument/2006/relationships" r:embed="rId1">
            <a:duotone>
              <a:schemeClr val="phClr">
                <a:tint val="98000"/>
              </a:schemeClr>
              <a:schemeClr val="phClr">
                <a:shade val="85000"/>
                <a:satMod val="120000"/>
              </a:schemeClr>
            </a:duotone>
          </a:blip>
          <a:tile tx="0" ty="0" sx="52000" sy="52000" flip="none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1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3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image" Target="../media/image2.png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/>
    <pageSetUpPr autoPageBreaks="0" fitToPage="1"/>
  </sheetPr>
  <dimension ref="B1:N36"/>
  <sheetViews>
    <sheetView showGridLines="0" tabSelected="1" zoomScaleNormal="100" workbookViewId="0">
      <selection activeCell="F14" sqref="F14"/>
    </sheetView>
  </sheetViews>
  <sheetFormatPr defaultRowHeight="12" x14ac:dyDescent="0.25"/>
  <cols>
    <col min="1" max="1" width="5.28515625" customWidth="1"/>
    <col min="2" max="2" width="17.28515625" customWidth="1"/>
    <col min="3" max="3" width="24.42578125" customWidth="1"/>
    <col min="4" max="4" width="6.140625" customWidth="1"/>
    <col min="5" max="5" width="12.42578125" customWidth="1"/>
    <col min="6" max="6" width="182.28515625" customWidth="1"/>
    <col min="7" max="7" width="2.85546875" customWidth="1"/>
    <col min="8" max="8" width="17.85546875" hidden="1" customWidth="1"/>
    <col min="9" max="9" width="13" hidden="1" customWidth="1"/>
    <col min="10" max="10" width="20.42578125" hidden="1" customWidth="1"/>
    <col min="11" max="11" width="2.85546875" hidden="1" customWidth="1"/>
    <col min="12" max="12" width="4.42578125" hidden="1" customWidth="1"/>
    <col min="13" max="13" width="68.140625" hidden="1" customWidth="1"/>
    <col min="14" max="14" width="5.42578125" customWidth="1"/>
  </cols>
  <sheetData>
    <row r="1" spans="2:14" ht="14.25" customHeight="1" x14ac:dyDescent="0.25"/>
    <row r="2" spans="2:14" ht="9" customHeight="1" x14ac:dyDescent="0.25"/>
    <row r="3" spans="2:14" ht="26.25" customHeight="1" x14ac:dyDescent="0.25">
      <c r="B3" s="45">
        <f>DAY(Wartość_daty)</f>
        <v>14</v>
      </c>
      <c r="C3" s="45"/>
      <c r="E3" s="1"/>
      <c r="F3" s="23" t="str">
        <f>IFERROR(UPPER(TEXT(DATE(Rok_raportu,Numer_miesiąca,Dzień_raportu),"d mmmm rrrr")),"Invalid Date")</f>
        <v>14 MAJ 2017</v>
      </c>
      <c r="H3" s="33" t="s">
        <v>7</v>
      </c>
      <c r="I3" s="33"/>
      <c r="J3" s="33"/>
      <c r="L3" s="36" t="s">
        <v>8</v>
      </c>
      <c r="M3" s="36"/>
      <c r="N3" t="s">
        <v>10</v>
      </c>
    </row>
    <row r="4" spans="2:14" ht="15" customHeight="1" x14ac:dyDescent="0.3">
      <c r="B4" s="45"/>
      <c r="C4" s="45"/>
      <c r="E4" s="18">
        <f>'Przedziały czasu'!B3</f>
        <v>0.33333333333333298</v>
      </c>
      <c r="F4" s="12" t="str">
        <f>IFERROR(INDEX(Dane_wejściowe[],MATCH(DATEVALUE(Wartość_daty)&amp;Plan_dnia[[#This Row],[Time]],Wyszukaj_datę_i_godzinę,0),3),"-")</f>
        <v xml:space="preserve">klasa TPS - grupa II - zajęcia język angielski zawodowy Aneta Kacprzyk - sala 4 </v>
      </c>
      <c r="H4" s="2" t="str">
        <f>TEXT(DATEVALUE(Wartość_daty)+1,"dddd")</f>
        <v>poniedziałek</v>
      </c>
      <c r="I4" s="21">
        <f>IFERROR(INDEX(Dane_wejściowe[],MATCH($H$7&amp;"|"&amp;ROW(A1),Dane_wejściowe[WARTOĆ UNIKATOWA (OBLICZONA)],0),2),"")</f>
        <v>0.59027777777777779</v>
      </c>
      <c r="J4" s="15" t="str">
        <f>IFERROR(INDEX(Dane_wejściowe[],MATCH($H$7&amp;"|"&amp;ROW(A1),Dane_wejściowe[WARTOĆ UNIKATOWA (OBLICZONA)],0),3),"")</f>
        <v>klasa 3A grupa 1 - specjalistyczne zajęcia zawodowe Tytus Cichocki;</v>
      </c>
      <c r="L4" s="34" t="s">
        <v>9</v>
      </c>
      <c r="M4" s="39"/>
    </row>
    <row r="5" spans="2:14" ht="15" customHeight="1" x14ac:dyDescent="0.25">
      <c r="B5" s="45"/>
      <c r="C5" s="45"/>
      <c r="E5" s="18">
        <f>'Przedziały czasu'!B4</f>
        <v>0.36458333333333331</v>
      </c>
      <c r="F5" s="12" t="str">
        <f>IFERROR(INDEX(Dane_wejściowe[],MATCH(DATEVALUE(Wartość_daty)&amp;Plan_dnia[[#This Row],[Time]],Wyszukaj_datę_i_godzinę,0),3),"-")</f>
        <v>przerwa</v>
      </c>
      <c r="H5" s="32" t="str">
        <f>TEXT(DATEVALUE(Wartość_daty)+1,"d")</f>
        <v>15</v>
      </c>
      <c r="I5" s="19">
        <f>IFERROR(INDEX(Dane_wejściowe[],MATCH($H$7&amp;"|"&amp;ROW(A2),Dane_wejściowe[WARTOĆ UNIKATOWA (OBLICZONA)],0),2),"")</f>
        <v>0.62152777777777779</v>
      </c>
      <c r="J5" s="16" t="str">
        <f>IFERROR(INDEX(Dane_wejściowe[],MATCH($H$7&amp;"|"&amp;ROW(A2),Dane_wejściowe[WARTOĆ UNIKATOWA (OBLICZONA)],0),3),"")</f>
        <v>przerwa</v>
      </c>
      <c r="L5" s="35"/>
      <c r="M5" s="37"/>
    </row>
    <row r="6" spans="2:14" ht="15" customHeight="1" x14ac:dyDescent="0.25">
      <c r="B6" s="45"/>
      <c r="C6" s="45"/>
      <c r="E6" s="18">
        <f>'Przedziały czasu'!B5</f>
        <v>0.36805555555555558</v>
      </c>
      <c r="F6" s="12" t="str">
        <f>IFERROR(INDEX(Dane_wejściowe[],MATCH(DATEVALUE(Wartość_daty)&amp;Plan_dnia[[#This Row],[Time]],Wyszukaj_datę_i_godzinę,0),3),"-")</f>
        <v xml:space="preserve">klasa TPS - grupa II - zajęcia język angielski zawodowy Aneta Kacprzyk - sala 4 </v>
      </c>
      <c r="H6" s="32"/>
      <c r="I6" s="19">
        <f>IFERROR(INDEX(Dane_wejściowe[],MATCH($H$7&amp;"|"&amp;ROW(A3),Dane_wejściowe[WARTOĆ UNIKATOWA (OBLICZONA)],0),2),"")</f>
        <v>0.625</v>
      </c>
      <c r="J6" s="16" t="str">
        <f>IFERROR(INDEX(Dane_wejściowe[],MATCH($H$7&amp;"|"&amp;ROW(A3),Dane_wejściowe[WARTOĆ UNIKATOWA (OBLICZONA)],0),3),"")</f>
        <v>klasa 3A grupa 1 - specjalistyczne zajęcia zawodowe Tytus Cichocki;</v>
      </c>
      <c r="L6" s="35"/>
      <c r="M6" s="37"/>
    </row>
    <row r="7" spans="2:14" ht="15" customHeight="1" x14ac:dyDescent="0.25">
      <c r="B7" s="45"/>
      <c r="C7" s="45"/>
      <c r="E7" s="18">
        <f>'Przedziały czasu'!B6</f>
        <v>0.39930555555555558</v>
      </c>
      <c r="F7" s="12" t="str">
        <f>IFERROR(INDEX(Dane_wejściowe[],MATCH(DATEVALUE(Wartość_daty)&amp;Plan_dnia[[#This Row],[Time]],Wyszukaj_datę_i_godzinę,0),3),"-")</f>
        <v>przerwa</v>
      </c>
      <c r="H7" s="5">
        <f>Wartość_daty+1</f>
        <v>42870</v>
      </c>
      <c r="I7" s="19">
        <f>IFERROR(INDEX(Dane_wejściowe[],MATCH($H$7&amp;"|"&amp;ROW(A4),Dane_wejściowe[WARTOĆ UNIKATOWA (OBLICZONA)],0),2),"")</f>
        <v>0.65625</v>
      </c>
      <c r="J7" s="16" t="str">
        <f>IFERROR(INDEX(Dane_wejściowe[],MATCH($H$7&amp;"|"&amp;ROW(A4),Dane_wejściowe[WARTOĆ UNIKATOWA (OBLICZONA)],0),3),"")</f>
        <v>przerwa</v>
      </c>
      <c r="L7" s="35" t="s">
        <v>9</v>
      </c>
      <c r="M7" s="37"/>
    </row>
    <row r="8" spans="2:14" ht="15" customHeight="1" x14ac:dyDescent="0.25">
      <c r="B8" s="47" t="str">
        <f>TEXT(Wartość_daty,"dddd")</f>
        <v>niedziela</v>
      </c>
      <c r="C8" s="47"/>
      <c r="E8" s="18">
        <f>'Przedziały czasu'!B7</f>
        <v>0.40277777777777773</v>
      </c>
      <c r="F8" s="12" t="str">
        <f>IFERROR(INDEX(Dane_wejściowe[],MATCH(DATEVALUE(Wartość_daty)&amp;Plan_dnia[[#This Row],[Time]],Wyszukaj_datę_i_godzinę,0),3),"-")</f>
        <v xml:space="preserve">klasa TPS - grupa II - zajęcia język angielski zawodowy Aneta Kacprzyk - sala 4 </v>
      </c>
      <c r="H8" s="3"/>
      <c r="I8" s="19">
        <f>IFERROR(INDEX(Dane_wejściowe[],MATCH($H$7&amp;"|"&amp;ROW(A5),Dane_wejściowe[WARTOĆ UNIKATOWA (OBLICZONA)],0),2),"")</f>
        <v>0.65972222222222221</v>
      </c>
      <c r="J8" s="16" t="str">
        <f>IFERROR(INDEX(Dane_wejściowe[],MATCH($H$7&amp;"|"&amp;ROW(A5),Dane_wejściowe[WARTOĆ UNIKATOWA (OBLICZONA)],0),3),"")</f>
        <v>klasa 3A grupa 1 - specjalistyczne zajęcia zawodowe Tytus Cichocki;</v>
      </c>
      <c r="L8" s="35"/>
      <c r="M8" s="37"/>
    </row>
    <row r="9" spans="2:14" ht="15" customHeight="1" x14ac:dyDescent="0.25">
      <c r="B9" s="47"/>
      <c r="C9" s="47"/>
      <c r="E9" s="18">
        <f>'Przedziały czasu'!B8</f>
        <v>0.43402777777777773</v>
      </c>
      <c r="F9" s="12" t="str">
        <f>IFERROR(INDEX(Dane_wejściowe[],MATCH(DATEVALUE(Wartość_daty)&amp;Plan_dnia[[#This Row],[Time]],Wyszukaj_datę_i_godzinę,0),3),"-")</f>
        <v>przerwa</v>
      </c>
      <c r="H9" s="4"/>
      <c r="I9" s="19">
        <f>IFERROR(INDEX(Dane_wejściowe[],MATCH($H$7&amp;"|"&amp;ROW(A6),Dane_wejściowe[WARTOĆ UNIKATOWA (OBLICZONA)],0),2),"")</f>
        <v>0.69097222222222221</v>
      </c>
      <c r="J9" s="16" t="str">
        <f>IFERROR(INDEX(Dane_wejściowe[],MATCH($H$7&amp;"|"&amp;ROW(A6),Dane_wejściowe[WARTOĆ UNIKATOWA (OBLICZONA)],0),3),"")</f>
        <v>przerwa</v>
      </c>
      <c r="L9" s="35"/>
      <c r="M9" s="37"/>
    </row>
    <row r="10" spans="2:14" ht="15" customHeight="1" x14ac:dyDescent="0.3">
      <c r="B10" s="47"/>
      <c r="C10" s="47"/>
      <c r="E10" s="18">
        <f>'Przedziały czasu'!B9</f>
        <v>0.44097222222222227</v>
      </c>
      <c r="F10" s="12" t="str">
        <f>IFERROR(INDEX(Dane_wejściowe[],MATCH(DATEVALUE(Wartość_daty)&amp;Plan_dnia[[#This Row],[Time]],Wyszukaj_datę_i_godzinę,0),3),"-")</f>
        <v xml:space="preserve">klasa TPS - grupa II - zajęcia język angielski zawodowy Aneta Kacprzyk - sala 4 </v>
      </c>
      <c r="H10" s="2" t="str">
        <f>TEXT(DATEVALUE(Wartość_daty)+2,"dddd")</f>
        <v>wtorek</v>
      </c>
      <c r="I10" s="21" t="str">
        <f>IFERROR(INDEX(Dane_wejściowe[],MATCH($H$13&amp;"|"&amp;ROW(A1),Dane_wejściowe[WARTOĆ UNIKATOWA (OBLICZONA)],0),2),"")</f>
        <v/>
      </c>
      <c r="J10" s="15" t="str">
        <f>IFERROR(INDEX(Dane_wejściowe[],MATCH($H$13&amp;"|"&amp;ROW(A1),Dane_wejściowe[WARTOĆ UNIKATOWA (OBLICZONA)],0),3),"")</f>
        <v/>
      </c>
      <c r="L10" s="35" t="s">
        <v>9</v>
      </c>
      <c r="M10" s="37"/>
    </row>
    <row r="11" spans="2:14" ht="15" customHeight="1" x14ac:dyDescent="0.25">
      <c r="E11" s="18">
        <f>'Przedziały czasu'!B10</f>
        <v>0.47222222222222227</v>
      </c>
      <c r="F11" s="12" t="str">
        <f>IFERROR(INDEX(Dane_wejściowe[],MATCH(DATEVALUE(Wartość_daty)&amp;Plan_dnia[[#This Row],[Time]],Wyszukaj_datę_i_godzinę,0),3),"-")</f>
        <v>przerwa</v>
      </c>
      <c r="H11" s="32" t="str">
        <f>TEXT(DATEVALUE(Wartość_daty)+2,"d")</f>
        <v>16</v>
      </c>
      <c r="I11" s="19" t="str">
        <f>IFERROR(INDEX(Dane_wejściowe[],MATCH($H$13&amp;"|"&amp;ROW(A2),Dane_wejściowe[WARTOĆ UNIKATOWA (OBLICZONA)],0),2),"")</f>
        <v/>
      </c>
      <c r="J11" s="16" t="str">
        <f>IFERROR(INDEX(Dane_wejściowe[],MATCH($H$13&amp;"|"&amp;ROW(A2),Dane_wejściowe[WARTOĆ UNIKATOWA (OBLICZONA)],0),3),"")</f>
        <v/>
      </c>
      <c r="L11" s="35"/>
      <c r="M11" s="37"/>
    </row>
    <row r="12" spans="2:14" ht="15" customHeight="1" x14ac:dyDescent="0.25">
      <c r="E12" s="18">
        <f>'Przedziały czasu'!B11</f>
        <v>0.47569444444444442</v>
      </c>
      <c r="F12" s="12" t="str">
        <f>IFERROR(INDEX(Dane_wejściowe[],MATCH(DATEVALUE(Wartość_daty)&amp;Plan_dnia[[#This Row],[Time]],Wyszukaj_datę_i_godzinę,0),3),"-")</f>
        <v xml:space="preserve">klasa TPS - grupa II - zajęcia język angielski zawodowy Aneta Kacprzyk - sala 4 </v>
      </c>
      <c r="H12" s="32"/>
      <c r="I12" s="19" t="str">
        <f>IFERROR(INDEX(Dane_wejściowe[],MATCH($H$13&amp;"|"&amp;ROW(A3),Dane_wejściowe[WARTOĆ UNIKATOWA (OBLICZONA)],0),2),"")</f>
        <v/>
      </c>
      <c r="J12" s="16" t="str">
        <f>IFERROR(INDEX(Dane_wejściowe[],MATCH($H$13&amp;"|"&amp;ROW(A3),Dane_wejściowe[WARTOĆ UNIKATOWA (OBLICZONA)],0),3),"")</f>
        <v/>
      </c>
      <c r="L12" s="35"/>
      <c r="M12" s="37"/>
    </row>
    <row r="13" spans="2:14" ht="15" customHeight="1" x14ac:dyDescent="0.25">
      <c r="B13" s="46" t="s">
        <v>0</v>
      </c>
      <c r="C13" s="46"/>
      <c r="E13" s="18">
        <f>'Przedziały czasu'!B12</f>
        <v>0.50694444444444442</v>
      </c>
      <c r="F13" s="12" t="str">
        <f>IFERROR(INDEX(Dane_wejściowe[],MATCH(DATEVALUE(Wartość_daty)&amp;Plan_dnia[[#This Row],[Time]],Wyszukaj_datę_i_godzinę,0),3),"-")</f>
        <v>przerwa</v>
      </c>
      <c r="H13" s="5">
        <f>Wartość_daty+2</f>
        <v>42871</v>
      </c>
      <c r="I13" s="19" t="str">
        <f>IFERROR(INDEX(Dane_wejściowe[],MATCH($H$13&amp;"|"&amp;ROW(A4),Dane_wejściowe[WARTOĆ UNIKATOWA (OBLICZONA)],0),2),"")</f>
        <v/>
      </c>
      <c r="J13" s="16" t="str">
        <f>IFERROR(INDEX(Dane_wejściowe[],MATCH($H$13&amp;"|"&amp;ROW(A4),Dane_wejściowe[WARTOĆ UNIKATOWA (OBLICZONA)],0),3),"")</f>
        <v/>
      </c>
      <c r="L13" s="35" t="s">
        <v>9</v>
      </c>
      <c r="M13" s="37"/>
    </row>
    <row r="14" spans="2:14" ht="15" customHeight="1" x14ac:dyDescent="0.25">
      <c r="E14" s="18">
        <f>'Przedziały czasu'!B13</f>
        <v>0.51041666666666663</v>
      </c>
      <c r="F14" s="12" t="str">
        <f>IFERROR(INDEX(Dane_wejściowe[],MATCH(DATEVALUE(Wartość_daty)&amp;Plan_dnia[[#This Row],[Time]],Wyszukaj_datę_i_godzinę,0),3),"-")</f>
        <v xml:space="preserve">klasa TPS - grupa II - zajęcia język angielski zawodowy Aneta Kacprzyk - sala 4 </v>
      </c>
      <c r="H14" s="3"/>
      <c r="I14" s="19" t="str">
        <f>IFERROR(INDEX(Dane_wejściowe[],MATCH($H$13&amp;"|"&amp;ROW(A5),Dane_wejściowe[WARTOĆ UNIKATOWA (OBLICZONA)],0),2),"")</f>
        <v/>
      </c>
      <c r="J14" s="16" t="str">
        <f>IFERROR(INDEX(Dane_wejściowe[],MATCH($H$13&amp;"|"&amp;ROW(A5),Dane_wejściowe[WARTOĆ UNIKATOWA (OBLICZONA)],0),3),"")</f>
        <v/>
      </c>
      <c r="L14" s="35"/>
      <c r="M14" s="37"/>
    </row>
    <row r="15" spans="2:14" ht="15" customHeight="1" x14ac:dyDescent="0.3">
      <c r="B15" s="27">
        <v>2017</v>
      </c>
      <c r="C15" s="28" t="s">
        <v>4</v>
      </c>
      <c r="E15" s="18">
        <f>'Przedziały czasu'!B14</f>
        <v>0.54166666666666663</v>
      </c>
      <c r="F15" s="12" t="str">
        <f>IFERROR(INDEX(Dane_wejściowe[],MATCH(DATEVALUE(Wartość_daty)&amp;Plan_dnia[[#This Row],[Time]],Wyszukaj_datę_i_godzinę,0),3),"-")</f>
        <v>przerwa</v>
      </c>
      <c r="H15" s="4"/>
      <c r="I15" s="19" t="str">
        <f>IFERROR(INDEX(Dane_wejściowe[],MATCH($H$13&amp;"|"&amp;ROW(A6),Dane_wejściowe[WARTOĆ UNIKATOWA (OBLICZONA)],0),2),"")</f>
        <v/>
      </c>
      <c r="J15" s="16" t="str">
        <f>IFERROR(INDEX(Dane_wejściowe[],MATCH($H$13&amp;"|"&amp;ROW(A6),Dane_wejściowe[WARTOĆ UNIKATOWA (OBLICZONA)],0),3),"")</f>
        <v/>
      </c>
      <c r="L15" s="35"/>
      <c r="M15" s="37"/>
    </row>
    <row r="16" spans="2:14" ht="15" customHeight="1" x14ac:dyDescent="0.3">
      <c r="B16" s="29"/>
      <c r="C16" s="30"/>
      <c r="E16" s="18">
        <f>'Przedziały czasu'!B15</f>
        <v>0.55555555555555558</v>
      </c>
      <c r="F16" s="12" t="str">
        <f>IFERROR(INDEX(Dane_wejściowe[],MATCH(DATEVALUE(Wartość_daty)&amp;Plan_dnia[[#This Row],[Time]],Wyszukaj_datę_i_godzinę,0),3),"-")</f>
        <v xml:space="preserve">klasa TPS - grupa II - zajęcia język angielski zawodowy Aneta Kacprzyk - sala 4 </v>
      </c>
      <c r="H16" s="2" t="str">
        <f>TEXT(DATEVALUE(Wartość_daty)+3,"dddd")</f>
        <v>środa</v>
      </c>
      <c r="I16" s="21" t="str">
        <f>IFERROR(INDEX(Dane_wejściowe[],MATCH($H$19&amp;"|"&amp;ROW(A1),Dane_wejściowe[WARTOĆ UNIKATOWA (OBLICZONA)],0),2),"")</f>
        <v/>
      </c>
      <c r="J16" s="15" t="str">
        <f>IFERROR(INDEX(Dane_wejściowe[],MATCH($H$19&amp;"|"&amp;ROW(A1),Dane_wejściowe[WARTOĆ UNIKATOWA (OBLICZONA)],0),3),"")</f>
        <v/>
      </c>
      <c r="L16" s="35" t="s">
        <v>9</v>
      </c>
      <c r="M16" s="37"/>
    </row>
    <row r="17" spans="2:13" ht="15" customHeight="1" x14ac:dyDescent="0.3">
      <c r="B17" s="27" t="str">
        <f>CHOOSE(Numer_miesiąca,"styczeń","luty","marzec","kwiecień","maj","czerwiec","lipiec","sierpień","wrzesień","październik","listopad","grudzień")</f>
        <v>maj</v>
      </c>
      <c r="C17" s="28" t="s">
        <v>5</v>
      </c>
      <c r="E17" s="18">
        <f>'Przedziały czasu'!B16</f>
        <v>0.58680555555555558</v>
      </c>
      <c r="F17" s="12" t="str">
        <f>IFERROR(INDEX(Dane_wejściowe[],MATCH(DATEVALUE(Wartość_daty)&amp;Plan_dnia[[#This Row],[Time]],Wyszukaj_datę_i_godzinę,0),3),"-")</f>
        <v>przerwa</v>
      </c>
      <c r="H17" s="32" t="str">
        <f>TEXT(DATEVALUE(Wartość_daty)+3,"d")</f>
        <v>17</v>
      </c>
      <c r="I17" s="19" t="str">
        <f>IFERROR(INDEX(Dane_wejściowe[],MATCH($H$19&amp;"|"&amp;ROW(A2),Dane_wejściowe[WARTOĆ UNIKATOWA (OBLICZONA)],0),2),"")</f>
        <v/>
      </c>
      <c r="J17" s="16" t="str">
        <f>IFERROR(INDEX(Dane_wejściowe[],MATCH($H$19&amp;"|"&amp;ROW(A2),Dane_wejściowe[WARTOĆ UNIKATOWA (OBLICZONA)],0),3),"")</f>
        <v/>
      </c>
      <c r="L17" s="35"/>
      <c r="M17" s="37"/>
    </row>
    <row r="18" spans="2:13" ht="15" customHeight="1" x14ac:dyDescent="0.25">
      <c r="B18" s="31">
        <v>5</v>
      </c>
      <c r="C18" s="30"/>
      <c r="E18" s="18">
        <f>'Przedziały czasu'!B17</f>
        <v>0.59027777777777779</v>
      </c>
      <c r="F18" s="12" t="str">
        <f>IFERROR(INDEX(Dane_wejściowe[],MATCH(DATEVALUE(Wartość_daty)&amp;Plan_dnia[[#This Row],[Time]],Wyszukaj_datę_i_godzinę,0),3),"-")</f>
        <v xml:space="preserve">klasa TPS - grupa II - zajęcia język angielski zawodowy Aneta Kacprzyk - sala 4 </v>
      </c>
      <c r="H18" s="32"/>
      <c r="I18" s="19" t="str">
        <f>IFERROR(INDEX(Dane_wejściowe[],MATCH($H$19&amp;"|"&amp;ROW(A3),Dane_wejściowe[WARTOĆ UNIKATOWA (OBLICZONA)],0),2),"")</f>
        <v/>
      </c>
      <c r="J18" s="16" t="str">
        <f>IFERROR(INDEX(Dane_wejściowe[],MATCH($H$19&amp;"|"&amp;ROW(A3),Dane_wejściowe[WARTOĆ UNIKATOWA (OBLICZONA)],0),3),"")</f>
        <v/>
      </c>
      <c r="L18" s="35"/>
      <c r="M18" s="37"/>
    </row>
    <row r="19" spans="2:13" ht="15" customHeight="1" x14ac:dyDescent="0.3">
      <c r="B19" s="27">
        <v>14</v>
      </c>
      <c r="C19" s="28" t="s">
        <v>6</v>
      </c>
      <c r="E19" s="18">
        <f>'Przedziały czasu'!B18</f>
        <v>0.62152777777777779</v>
      </c>
      <c r="F19" s="12" t="str">
        <f>IFERROR(INDEX(Dane_wejściowe[],MATCH(DATEVALUE(Wartość_daty)&amp;Plan_dnia[[#This Row],[Time]],Wyszukaj_datę_i_godzinę,0),3),"-")</f>
        <v>przerwa</v>
      </c>
      <c r="H19" s="5">
        <f>Wartość_daty+3</f>
        <v>42872</v>
      </c>
      <c r="I19" s="19" t="str">
        <f>IFERROR(INDEX(Dane_wejściowe[],MATCH($H$19&amp;"|"&amp;ROW(A4),Dane_wejściowe[WARTOĆ UNIKATOWA (OBLICZONA)],0),2),"")</f>
        <v/>
      </c>
      <c r="J19" s="16" t="str">
        <f>IFERROR(INDEX(Dane_wejściowe[],MATCH($H$19&amp;"|"&amp;ROW(A4),Dane_wejściowe[WARTOĆ UNIKATOWA (OBLICZONA)],0),3),"")</f>
        <v/>
      </c>
      <c r="L19" s="35" t="s">
        <v>9</v>
      </c>
      <c r="M19" s="37"/>
    </row>
    <row r="20" spans="2:13" ht="15" customHeight="1" x14ac:dyDescent="0.25">
      <c r="E20" s="18">
        <f>'Przedziały czasu'!B19</f>
        <v>0.625</v>
      </c>
      <c r="F20" s="12" t="str">
        <f>IFERROR(INDEX(Dane_wejściowe[],MATCH(DATEVALUE(Wartość_daty)&amp;Plan_dnia[[#This Row],[Time]],Wyszukaj_datę_i_godzinę,0),3),"-")</f>
        <v>-</v>
      </c>
      <c r="H20" s="3"/>
      <c r="I20" s="19" t="str">
        <f>IFERROR(INDEX(Dane_wejściowe[],MATCH($H$19&amp;"|"&amp;ROW(A5),Dane_wejściowe[WARTOĆ UNIKATOWA (OBLICZONA)],0),2),"")</f>
        <v/>
      </c>
      <c r="J20" s="16" t="str">
        <f>IFERROR(INDEX(Dane_wejściowe[],MATCH($H$19&amp;"|"&amp;ROW(A5),Dane_wejściowe[WARTOĆ UNIKATOWA (OBLICZONA)],0),3),"")</f>
        <v/>
      </c>
      <c r="L20" s="35"/>
      <c r="M20" s="37"/>
    </row>
    <row r="21" spans="2:13" ht="15" customHeight="1" x14ac:dyDescent="0.25">
      <c r="E21" s="18">
        <f>'Przedziały czasu'!B20</f>
        <v>0.65625</v>
      </c>
      <c r="F21" s="12" t="str">
        <f>IFERROR(INDEX(Dane_wejściowe[],MATCH(DATEVALUE(Wartość_daty)&amp;Plan_dnia[[#This Row],[Time]],Wyszukaj_datę_i_godzinę,0),3),"-")</f>
        <v>-</v>
      </c>
      <c r="H21" s="4"/>
      <c r="I21" s="19" t="str">
        <f>IFERROR(INDEX(Dane_wejściowe[],MATCH($H$19&amp;"|"&amp;ROW(A6),Dane_wejściowe[WARTOĆ UNIKATOWA (OBLICZONA)],0),2),"")</f>
        <v/>
      </c>
      <c r="J21" s="16" t="str">
        <f>IFERROR(INDEX(Dane_wejściowe[],MATCH($H$19&amp;"|"&amp;ROW(A6),Dane_wejściowe[WARTOĆ UNIKATOWA (OBLICZONA)],0),3),"")</f>
        <v/>
      </c>
      <c r="L21" s="35"/>
      <c r="M21" s="37"/>
    </row>
    <row r="22" spans="2:13" ht="15" customHeight="1" x14ac:dyDescent="0.3">
      <c r="B22" s="46" t="s">
        <v>1</v>
      </c>
      <c r="C22" s="46"/>
      <c r="E22" s="18">
        <f>'Przedziały czasu'!B21</f>
        <v>0.65972222222222221</v>
      </c>
      <c r="F22" s="12" t="str">
        <f>IFERROR(INDEX(Dane_wejściowe[],MATCH(DATEVALUE(Wartość_daty)&amp;Plan_dnia[[#This Row],[Time]],Wyszukaj_datę_i_godzinę,0),3),"-")</f>
        <v>-</v>
      </c>
      <c r="H22" s="2" t="str">
        <f>TEXT(DATEVALUE(Wartość_daty)+4,"dddd")</f>
        <v>czwartek</v>
      </c>
      <c r="I22" s="21">
        <f>IFERROR(INDEX(Dane_wejściowe[],MATCH($H$25&amp;"|"&amp;ROW(A1),Dane_wejściowe[WARTOĆ UNIKATOWA (OBLICZONA)],0),2),"")</f>
        <v>0.55555555555555558</v>
      </c>
      <c r="J22" s="15">
        <f>IFERROR(INDEX(Dane_wejściowe[],MATCH($H$25&amp;"|"&amp;ROW(A1),Dane_wejściowe[WARTOĆ UNIKATOWA (OBLICZONA)],0),3),"")</f>
        <v>0</v>
      </c>
      <c r="L22" s="35" t="s">
        <v>9</v>
      </c>
      <c r="M22" s="37"/>
    </row>
    <row r="23" spans="2:13" ht="15" customHeight="1" x14ac:dyDescent="0.25">
      <c r="E23" s="18">
        <f>'Przedziały czasu'!B22</f>
        <v>0.69097222222222221</v>
      </c>
      <c r="F23" s="12" t="str">
        <f>IFERROR(INDEX(Dane_wejściowe[],MATCH(DATEVALUE(Wartość_daty)&amp;Plan_dnia[[#This Row],[Time]],Wyszukaj_datę_i_godzinę,0),3),"-")</f>
        <v>-</v>
      </c>
      <c r="H23" s="32" t="str">
        <f>TEXT(DATEVALUE(Wartość_daty)+4,"d")</f>
        <v>18</v>
      </c>
      <c r="I23" s="19">
        <f>IFERROR(INDEX(Dane_wejściowe[],MATCH($H$25&amp;"|"&amp;ROW(A2),Dane_wejściowe[WARTOĆ UNIKATOWA (OBLICZONA)],0),2),"")</f>
        <v>0.58680555555555558</v>
      </c>
      <c r="J23" s="16" t="str">
        <f>IFERROR(INDEX(Dane_wejściowe[],MATCH($H$25&amp;"|"&amp;ROW(A2),Dane_wejściowe[WARTOĆ UNIKATOWA (OBLICZONA)],0),3),"")</f>
        <v>przerwa</v>
      </c>
      <c r="L23" s="35"/>
      <c r="M23" s="37"/>
    </row>
    <row r="24" spans="2:13" ht="15" customHeight="1" x14ac:dyDescent="0.25">
      <c r="E24" s="18">
        <f>'Przedziały czasu'!B23</f>
        <v>0.69444444444444453</v>
      </c>
      <c r="F24" s="12" t="str">
        <f>IFERROR(INDEX(Dane_wejściowe[],MATCH(DATEVALUE(Wartość_daty)&amp;Plan_dnia[[#This Row],[Time]],Wyszukaj_datę_i_godzinę,0),3),"-")</f>
        <v>-</v>
      </c>
      <c r="H24" s="32"/>
      <c r="I24" s="19">
        <f>IFERROR(INDEX(Dane_wejściowe[],MATCH($H$25&amp;"|"&amp;ROW(A3),Dane_wejściowe[WARTOĆ UNIKATOWA (OBLICZONA)],0),2),"")</f>
        <v>0.59027777777777779</v>
      </c>
      <c r="J24" s="16">
        <f>IFERROR(INDEX(Dane_wejściowe[],MATCH($H$25&amp;"|"&amp;ROW(A3),Dane_wejściowe[WARTOĆ UNIKATOWA (OBLICZONA)],0),3),"")</f>
        <v>0</v>
      </c>
      <c r="L24" s="35"/>
      <c r="M24" s="37"/>
    </row>
    <row r="25" spans="2:13" ht="15" customHeight="1" x14ac:dyDescent="0.25">
      <c r="E25" s="18">
        <f>'Przedziały czasu'!B24</f>
        <v>0.72569444444444453</v>
      </c>
      <c r="F25" s="12" t="str">
        <f>IFERROR(INDEX(Dane_wejściowe[],MATCH(DATEVALUE(Wartość_daty)&amp;Plan_dnia[[#This Row],[Time]],Wyszukaj_datę_i_godzinę,0),3),"-")</f>
        <v>-</v>
      </c>
      <c r="H25" s="5">
        <f>Wartość_daty+4</f>
        <v>42873</v>
      </c>
      <c r="I25" s="19">
        <f>IFERROR(INDEX(Dane_wejściowe[],MATCH($H$25&amp;"|"&amp;ROW(A4),Dane_wejściowe[WARTOĆ UNIKATOWA (OBLICZONA)],0),2),"")</f>
        <v>0.62152777777777779</v>
      </c>
      <c r="J25" s="16" t="str">
        <f>IFERROR(INDEX(Dane_wejściowe[],MATCH($H$25&amp;"|"&amp;ROW(A4),Dane_wejściowe[WARTOĆ UNIKATOWA (OBLICZONA)],0),3),"")</f>
        <v>przerwa</v>
      </c>
      <c r="L25" s="35" t="s">
        <v>9</v>
      </c>
      <c r="M25" s="37"/>
    </row>
    <row r="26" spans="2:13" ht="15" customHeight="1" x14ac:dyDescent="0.25">
      <c r="E26" s="18">
        <f>'Przedziały czasu'!B25</f>
        <v>0.72916666666666663</v>
      </c>
      <c r="F26" s="12" t="str">
        <f>IFERROR(INDEX(Dane_wejściowe[],MATCH(DATEVALUE(Wartość_daty)&amp;Plan_dnia[[#This Row],[Time]],Wyszukaj_datę_i_godzinę,0),3),"-")</f>
        <v>-</v>
      </c>
      <c r="H26" s="4"/>
      <c r="I26" s="19">
        <f>IFERROR(INDEX(Dane_wejściowe[],MATCH($H$25&amp;"|"&amp;ROW(A5),Dane_wejściowe[WARTOĆ UNIKATOWA (OBLICZONA)],0),2),"")</f>
        <v>0.625</v>
      </c>
      <c r="J26" s="16">
        <f>IFERROR(INDEX(Dane_wejściowe[],MATCH($H$25&amp;"|"&amp;ROW(A5),Dane_wejściowe[WARTOĆ UNIKATOWA (OBLICZONA)],0),3),"")</f>
        <v>0</v>
      </c>
      <c r="L26" s="35"/>
      <c r="M26" s="37"/>
    </row>
    <row r="27" spans="2:13" ht="15" customHeight="1" x14ac:dyDescent="0.3">
      <c r="E27" s="18">
        <f>'Przedziały czasu'!B26</f>
        <v>0.76041666666666663</v>
      </c>
      <c r="F27" s="12" t="str">
        <f>IFERROR(INDEX(Dane_wejściowe[],MATCH(DATEVALUE(Wartość_daty)&amp;Plan_dnia[[#This Row],[Time]],Wyszukaj_datę_i_godzinę,0),3),"-")</f>
        <v>-</v>
      </c>
      <c r="H27" s="2" t="str">
        <f>TEXT(DATEVALUE(Wartość_daty)+5,"dddd")</f>
        <v>piątek</v>
      </c>
      <c r="I27" s="21">
        <f>IFERROR(INDEX(Dane_wejściowe[],MATCH($H$30&amp;"|"&amp;ROW(A1),Dane_wejściowe[WARTOĆ UNIKATOWA (OBLICZONA)],0),2),"")</f>
        <v>0.51041666666666663</v>
      </c>
      <c r="J27" s="15">
        <f>IFERROR(INDEX(Dane_wejściowe[],MATCH($H$30&amp;"|"&amp;ROW(A1),Dane_wejściowe[WARTOĆ UNIKATOWA (OBLICZONA)],0),3),"")</f>
        <v>0</v>
      </c>
      <c r="L27" s="35"/>
      <c r="M27" s="37"/>
    </row>
    <row r="28" spans="2:13" ht="15" customHeight="1" x14ac:dyDescent="0.25">
      <c r="E28" s="18">
        <f>'Przedziały czasu'!B27</f>
        <v>0.76388888888888884</v>
      </c>
      <c r="F28" s="12" t="str">
        <f>IFERROR(INDEX(Dane_wejściowe[],MATCH(DATEVALUE(Wartość_daty)&amp;Plan_dnia[[#This Row],[Time]],Wyszukaj_datę_i_godzinę,0),3),"-")</f>
        <v>-</v>
      </c>
      <c r="H28" s="32" t="str">
        <f>TEXT(DATEVALUE(Wartość_daty)+5,"d")</f>
        <v>19</v>
      </c>
      <c r="I28" s="19">
        <f>IFERROR(INDEX(Dane_wejściowe[],MATCH($H$30&amp;"|"&amp;ROW(A2),Dane_wejściowe[WARTOĆ UNIKATOWA (OBLICZONA)],0),2),"")</f>
        <v>0.54166666666666663</v>
      </c>
      <c r="J28" s="16" t="str">
        <f>IFERROR(INDEX(Dane_wejściowe[],MATCH($H$30&amp;"|"&amp;ROW(A2),Dane_wejściowe[WARTOĆ UNIKATOWA (OBLICZONA)],0),3),"")</f>
        <v>przerwa</v>
      </c>
      <c r="L28" s="35" t="s">
        <v>9</v>
      </c>
      <c r="M28" s="37"/>
    </row>
    <row r="29" spans="2:13" ht="15" customHeight="1" x14ac:dyDescent="0.25">
      <c r="B29" s="48" t="s">
        <v>2</v>
      </c>
      <c r="C29" s="49"/>
      <c r="E29" s="18">
        <f>'Przedziały czasu'!B28</f>
        <v>0.79513888888888884</v>
      </c>
      <c r="F29" s="12" t="str">
        <f>IFERROR(INDEX(Dane_wejściowe[],MATCH(DATEVALUE(Wartość_daty)&amp;Plan_dnia[[#This Row],[Time]],Wyszukaj_datę_i_godzinę,0),3),"-")</f>
        <v>-</v>
      </c>
      <c r="H29" s="32"/>
      <c r="I29" s="19">
        <f>IFERROR(INDEX(Dane_wejściowe[],MATCH($H$30&amp;"|"&amp;ROW(A3),Dane_wejściowe[WARTOĆ UNIKATOWA (OBLICZONA)],0),2),"")</f>
        <v>0.55555555555555558</v>
      </c>
      <c r="J29" s="16">
        <f>IFERROR(INDEX(Dane_wejściowe[],MATCH($H$30&amp;"|"&amp;ROW(A3),Dane_wejściowe[WARTOĆ UNIKATOWA (OBLICZONA)],0),3),"")</f>
        <v>0</v>
      </c>
      <c r="L29" s="35"/>
      <c r="M29" s="37"/>
    </row>
    <row r="30" spans="2:13" ht="15" customHeight="1" x14ac:dyDescent="0.25">
      <c r="B30" s="43" t="s">
        <v>3</v>
      </c>
      <c r="C30" s="44"/>
      <c r="E30" s="18">
        <f>'Przedziały czasu'!B29</f>
        <v>0.874999999999999</v>
      </c>
      <c r="F30" s="12" t="str">
        <f>IFERROR(INDEX(Dane_wejściowe[],MATCH(DATEVALUE(Wartość_daty)&amp;Plan_dnia[[#This Row],[Time]],Wyszukaj_datę_i_godzinę,0),3),"-")</f>
        <v>-</v>
      </c>
      <c r="H30" s="5">
        <f>Wartość_daty+5</f>
        <v>42874</v>
      </c>
      <c r="I30" s="19">
        <f>IFERROR(INDEX(Dane_wejściowe[],MATCH($H$30&amp;"|"&amp;ROW(A4),Dane_wejściowe[WARTOĆ UNIKATOWA (OBLICZONA)],0),2),"")</f>
        <v>0.58680555555555558</v>
      </c>
      <c r="J30" s="16" t="str">
        <f>IFERROR(INDEX(Dane_wejściowe[],MATCH($H$30&amp;"|"&amp;ROW(A4),Dane_wejściowe[WARTOĆ UNIKATOWA (OBLICZONA)],0),3),"")</f>
        <v>przerwa</v>
      </c>
      <c r="L30" s="35"/>
      <c r="M30" s="37"/>
    </row>
    <row r="31" spans="2:13" ht="15" customHeight="1" x14ac:dyDescent="0.25">
      <c r="E31" s="18">
        <f>'Przedziały czasu'!B30</f>
        <v>0.89583333333333304</v>
      </c>
      <c r="F31" s="12" t="str">
        <f>IFERROR(INDEX(Dane_wejściowe[],MATCH(DATEVALUE(Wartość_daty)&amp;Plan_dnia[[#This Row],[Time]],Wyszukaj_datę_i_godzinę,0),3),"-")</f>
        <v>-</v>
      </c>
      <c r="H31" s="4"/>
      <c r="I31" s="19" t="str">
        <f>IFERROR(INDEX(Dane_wejściowe[],MATCH($H$30&amp;"|"&amp;ROW(A5),Dane_wejściowe[WARTOĆ UNIKATOWA (OBLICZONA)],0),2),"")</f>
        <v/>
      </c>
      <c r="J31" s="16" t="str">
        <f>IFERROR(INDEX(Dane_wejściowe[],MATCH($H$30&amp;"|"&amp;ROW(A5),Dane_wejściowe[WARTOĆ UNIKATOWA (OBLICZONA)],0),3),"")</f>
        <v/>
      </c>
      <c r="L31" s="35" t="s">
        <v>9</v>
      </c>
      <c r="M31" s="37"/>
    </row>
    <row r="32" spans="2:13" ht="15" customHeight="1" x14ac:dyDescent="0.3">
      <c r="E32" s="18">
        <f>'Przedziały czasu'!B31</f>
        <v>0.91666666666666596</v>
      </c>
      <c r="F32" s="12" t="str">
        <f>IFERROR(INDEX(Dane_wejściowe[],MATCH(DATEVALUE(Wartość_daty)&amp;Plan_dnia[[#This Row],[Time]],Wyszukaj_datę_i_godzinę,0),3),"-")</f>
        <v>-</v>
      </c>
      <c r="H32" s="2" t="str">
        <f>TEXT(DATEVALUE(Wartość_daty)+6,"dddd")</f>
        <v>sobota</v>
      </c>
      <c r="I32" s="21">
        <f>IFERROR(INDEX(Dane_wejściowe[],MATCH($H$35&amp;"|"&amp;ROW(A1),Dane_wejściowe[WARTOĆ UNIKATOWA (OBLICZONA)],0),2),"")</f>
        <v>0.33333333333333298</v>
      </c>
      <c r="J32" s="15" t="str">
        <f>IFERROR(INDEX(Dane_wejściowe[],MATCH($H$35&amp;"|"&amp;ROW(A1),Dane_wejściowe[WARTOĆ UNIKATOWA (OBLICZONA)],0),3),"")</f>
        <v>klasa 3A grupa 1 - specjalistyczne zajęcia zawodowe Tytus Cichocki;</v>
      </c>
      <c r="L32" s="35"/>
      <c r="M32" s="37"/>
    </row>
    <row r="33" spans="5:13" ht="15" customHeight="1" x14ac:dyDescent="0.25">
      <c r="E33" s="18">
        <f>'Przedziały czasu'!B32</f>
        <v>0.85416666666666596</v>
      </c>
      <c r="F33" s="12" t="str">
        <f>IFERROR(INDEX(Dane_wejściowe[],MATCH(DATEVALUE(Wartość_daty)&amp;Plan_dnia[[#This Row],[Time]],Wyszukaj_datę_i_godzinę,0),3),"-")</f>
        <v>-</v>
      </c>
      <c r="H33" s="32" t="str">
        <f>TEXT(DATEVALUE(Wartość_daty)+6,"d")</f>
        <v>20</v>
      </c>
      <c r="I33" s="19">
        <f>IFERROR(INDEX(Dane_wejściowe[],MATCH($H$35&amp;"|"&amp;ROW(A2),Dane_wejściowe[WARTOĆ UNIKATOWA (OBLICZONA)],0),2),"")</f>
        <v>0.36458333333333331</v>
      </c>
      <c r="J33" s="16" t="str">
        <f>IFERROR(INDEX(Dane_wejściowe[],MATCH($H$35&amp;"|"&amp;ROW(A2),Dane_wejściowe[WARTOĆ UNIKATOWA (OBLICZONA)],0),3),"")</f>
        <v>przerwa</v>
      </c>
      <c r="L33" s="35"/>
      <c r="M33" s="37"/>
    </row>
    <row r="34" spans="5:13" ht="15" customHeight="1" x14ac:dyDescent="0.25">
      <c r="E34" s="18">
        <f>'Przedziały czasu'!B33</f>
        <v>0.874999999999999</v>
      </c>
      <c r="F34" s="12" t="str">
        <f>IFERROR(INDEX(Dane_wejściowe[],MATCH(DATEVALUE(Wartość_daty)&amp;Plan_dnia[[#This Row],[Time]],Wyszukaj_datę_i_godzinę,0),3),"-")</f>
        <v>-</v>
      </c>
      <c r="H34" s="32"/>
      <c r="I34" s="19">
        <f>IFERROR(INDEX(Dane_wejściowe[],MATCH($H$35&amp;"|"&amp;ROW(A3),Dane_wejściowe[WARTOĆ UNIKATOWA (OBLICZONA)],0),2),"")</f>
        <v>0.36805555555555558</v>
      </c>
      <c r="J34" s="16" t="str">
        <f>IFERROR(INDEX(Dane_wejściowe[],MATCH($H$35&amp;"|"&amp;ROW(A3),Dane_wejściowe[WARTOĆ UNIKATOWA (OBLICZONA)],0),3),"")</f>
        <v>klasa 1TPS specjalistyczne zajęcia zawodowe Edward Zając - sala 25; klasa 3A grupa 1 - specjalistyczne zajęcia zawodowe Tytus Cichocki;</v>
      </c>
      <c r="L34" s="40" t="s">
        <v>9</v>
      </c>
      <c r="M34" s="37"/>
    </row>
    <row r="35" spans="5:13" ht="15" customHeight="1" x14ac:dyDescent="0.25">
      <c r="E35" s="18">
        <f>'Przedziały czasu'!B34</f>
        <v>0.89583333333333304</v>
      </c>
      <c r="F35" s="12" t="str">
        <f>IFERROR(INDEX(Dane_wejściowe[],MATCH(DATEVALUE(Wartość_daty)&amp;Plan_dnia[[#This Row],[Time]],Wyszukaj_datę_i_godzinę,0),3),"-")</f>
        <v>-</v>
      </c>
      <c r="H35" s="5">
        <f>Wartość_daty+6</f>
        <v>42875</v>
      </c>
      <c r="I35" s="19">
        <f>IFERROR(INDEX(Dane_wejściowe[],MATCH($H$35&amp;"|"&amp;ROW(A4),Dane_wejściowe[WARTOĆ UNIKATOWA (OBLICZONA)],0),2),"")</f>
        <v>0.39930555555555558</v>
      </c>
      <c r="J35" s="16" t="str">
        <f>IFERROR(INDEX(Dane_wejściowe[],MATCH($H$35&amp;"|"&amp;ROW(A4),Dane_wejściowe[WARTOĆ UNIKATOWA (OBLICZONA)],0),3),"")</f>
        <v>przerwa</v>
      </c>
      <c r="L35" s="41"/>
      <c r="M35" s="37"/>
    </row>
    <row r="36" spans="5:13" ht="15" customHeight="1" x14ac:dyDescent="0.25">
      <c r="E36" s="18">
        <f>'Przedziały czasu'!B35</f>
        <v>0.91666666666666596</v>
      </c>
      <c r="F36" s="12" t="str">
        <f>IFERROR(INDEX(Dane_wejściowe[],MATCH(DATEVALUE(Wartość_daty)&amp;Plan_dnia[[#This Row],[Time]],Wyszukaj_datę_i_godzinę,0),3),"-")</f>
        <v>-</v>
      </c>
      <c r="H36" s="4"/>
      <c r="I36" s="22">
        <f>IFERROR(INDEX(Dane_wejściowe[],MATCH($H$35&amp;"|"&amp;ROW(A5),Dane_wejściowe[WARTOĆ UNIKATOWA (OBLICZONA)],0),2),"")</f>
        <v>0.40277777777777773</v>
      </c>
      <c r="J36" s="17" t="str">
        <f>IFERROR(INDEX(Dane_wejściowe[],MATCH($H$35&amp;"|"&amp;ROW(A5),Dane_wejściowe[WARTOĆ UNIKATOWA (OBLICZONA)],0),3),"")</f>
        <v>klasa 1TPS specjalistyczne zajęcia zawodowe Edward Zając - sala 25; klasa 3A grupa 1 - specjalistyczne zajęcia zawodowe Tytus Cichocki;</v>
      </c>
      <c r="L36" s="42"/>
      <c r="M36" s="38"/>
    </row>
  </sheetData>
  <sheetProtection algorithmName="SHA-512" hashValue="wenkqnuoiumgX3HwDUsb2201DclyCtER88JqJFQKZ7f9M6DemKRnW5mf0YGZ2UDQqG54BcvnODpAAxAqByJkCA==" saltValue="JkaNnj8UkktVJ3NrzGczqg==" spinCount="100000" sheet="1" objects="1" scenarios="1"/>
  <mergeCells count="36">
    <mergeCell ref="B30:C30"/>
    <mergeCell ref="H33:H34"/>
    <mergeCell ref="B3:C7"/>
    <mergeCell ref="M25:M27"/>
    <mergeCell ref="M28:M30"/>
    <mergeCell ref="M31:M33"/>
    <mergeCell ref="B13:C13"/>
    <mergeCell ref="B22:C22"/>
    <mergeCell ref="H11:H12"/>
    <mergeCell ref="H17:H18"/>
    <mergeCell ref="H23:H24"/>
    <mergeCell ref="H5:H6"/>
    <mergeCell ref="M19:M21"/>
    <mergeCell ref="B8:C10"/>
    <mergeCell ref="B29:C29"/>
    <mergeCell ref="L31:L33"/>
    <mergeCell ref="M34:M36"/>
    <mergeCell ref="M4:M6"/>
    <mergeCell ref="M7:M9"/>
    <mergeCell ref="M10:M12"/>
    <mergeCell ref="L16:L18"/>
    <mergeCell ref="L19:L21"/>
    <mergeCell ref="M16:M18"/>
    <mergeCell ref="L22:L24"/>
    <mergeCell ref="M22:M24"/>
    <mergeCell ref="L25:L27"/>
    <mergeCell ref="L34:L36"/>
    <mergeCell ref="H28:H29"/>
    <mergeCell ref="H3:J3"/>
    <mergeCell ref="L4:L6"/>
    <mergeCell ref="L7:L9"/>
    <mergeCell ref="L10:L12"/>
    <mergeCell ref="L13:L15"/>
    <mergeCell ref="L3:M3"/>
    <mergeCell ref="L28:L30"/>
    <mergeCell ref="M13:M15"/>
  </mergeCells>
  <conditionalFormatting sqref="F4:F36">
    <cfRule type="expression" dxfId="0" priority="1">
      <formula>LOWER(TRIM($F4))=Najważniejsze_w_harmonogramie</formula>
    </cfRule>
  </conditionalFormatting>
  <printOptions horizontalCentered="1"/>
  <pageMargins left="0.25" right="0.25" top="0.75" bottom="0.75" header="0.3" footer="0.3"/>
  <pageSetup paperSize="9" fitToHeight="0" orientation="landscape" r:id="rId1"/>
  <drawing r:id="rId2"/>
  <legacyDrawing r:id="rId3"/>
  <picture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103" r:id="rId5" name="Pokrętło roku">
              <controlPr defaultSize="0" print="0" autoPict="0" altText="Year Spinner">
                <anchor moveWithCells="1" sizeWithCells="1">
                  <from>
                    <xdr:col>2</xdr:col>
                    <xdr:colOff>7620</xdr:colOff>
                    <xdr:row>13</xdr:row>
                    <xdr:rowOff>182880</xdr:rowOff>
                  </from>
                  <to>
                    <xdr:col>2</xdr:col>
                    <xdr:colOff>114300</xdr:colOff>
                    <xdr:row>15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6" name="Pokrętło miesiąca">
              <controlPr defaultSize="0" print="0" autoPict="0" altText="Month Spinner">
                <anchor moveWithCells="1" sizeWithCells="1">
                  <from>
                    <xdr:col>2</xdr:col>
                    <xdr:colOff>7620</xdr:colOff>
                    <xdr:row>16</xdr:row>
                    <xdr:rowOff>0</xdr:rowOff>
                  </from>
                  <to>
                    <xdr:col>2</xdr:col>
                    <xdr:colOff>114300</xdr:colOff>
                    <xdr:row>17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7" name="Pokrętło dnia">
              <controlPr defaultSize="0" print="0" autoPict="0" altText="Day Spinner">
                <anchor moveWithCells="1" sizeWithCells="1">
                  <from>
                    <xdr:col>2</xdr:col>
                    <xdr:colOff>7620</xdr:colOff>
                    <xdr:row>18</xdr:row>
                    <xdr:rowOff>0</xdr:rowOff>
                  </from>
                  <to>
                    <xdr:col>2</xdr:col>
                    <xdr:colOff>114300</xdr:colOff>
                    <xdr:row>19</xdr:row>
                    <xdr:rowOff>22860</xdr:rowOff>
                  </to>
                </anchor>
              </controlPr>
            </control>
          </mc:Choice>
        </mc:AlternateContent>
      </controls>
    </mc:Choice>
  </mc:AlternateContent>
  <tableParts count="1">
    <tablePart r:id="rId8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3" tint="0.749992370372631"/>
    <pageSetUpPr autoPageBreaks="0" fitToPage="1"/>
  </sheetPr>
  <dimension ref="B1:I759"/>
  <sheetViews>
    <sheetView showGridLines="0" topLeftCell="E642" zoomScale="130" zoomScaleNormal="130" workbookViewId="0">
      <selection activeCell="G642" sqref="G642"/>
    </sheetView>
  </sheetViews>
  <sheetFormatPr defaultColWidth="9.28515625" defaultRowHeight="12" x14ac:dyDescent="0.25"/>
  <cols>
    <col min="1" max="1" width="4.140625" style="10" customWidth="1"/>
    <col min="2" max="3" width="15.7109375" style="10" customWidth="1"/>
    <col min="4" max="4" width="6.42578125" style="10" customWidth="1"/>
    <col min="5" max="5" width="23.7109375" style="25" customWidth="1"/>
    <col min="6" max="6" width="23.85546875" style="26" customWidth="1"/>
    <col min="7" max="7" width="150.7109375" style="24" customWidth="1"/>
    <col min="8" max="8" width="0.5703125" style="10" hidden="1" customWidth="1"/>
    <col min="9" max="9" width="19" style="10" customWidth="1"/>
    <col min="10" max="10" width="32.85546875" style="10" customWidth="1"/>
    <col min="11" max="11" width="9.28515625" style="10" customWidth="1"/>
    <col min="12" max="16384" width="9.28515625" style="10"/>
  </cols>
  <sheetData>
    <row r="1" spans="2:9" x14ac:dyDescent="0.25">
      <c r="B1" s="51">
        <f>DAY(Wartość_daty)</f>
        <v>14</v>
      </c>
      <c r="C1" s="51"/>
      <c r="E1" s="50" t="s">
        <v>11</v>
      </c>
      <c r="F1" s="50"/>
      <c r="G1" s="10"/>
    </row>
    <row r="2" spans="2:9" ht="15" customHeight="1" x14ac:dyDescent="0.25">
      <c r="B2" s="51"/>
      <c r="C2" s="51"/>
      <c r="E2" s="50"/>
      <c r="F2" s="50"/>
      <c r="G2" s="10"/>
      <c r="I2"/>
    </row>
    <row r="3" spans="2:9" ht="15" customHeight="1" x14ac:dyDescent="0.25">
      <c r="B3" s="51"/>
      <c r="C3" s="51"/>
      <c r="E3" s="50"/>
      <c r="F3" s="50"/>
      <c r="G3" s="10"/>
      <c r="I3" s="10" t="s">
        <v>10</v>
      </c>
    </row>
    <row r="4" spans="2:9" ht="27.75" customHeight="1" x14ac:dyDescent="0.25">
      <c r="B4" s="51"/>
      <c r="C4" s="51"/>
      <c r="E4" s="14" t="s">
        <v>12</v>
      </c>
      <c r="F4" s="14" t="s">
        <v>13</v>
      </c>
      <c r="G4" s="14" t="s">
        <v>14</v>
      </c>
      <c r="H4" s="6" t="s">
        <v>15</v>
      </c>
      <c r="I4" s="10" t="s">
        <v>10</v>
      </c>
    </row>
    <row r="5" spans="2:9" ht="14.4" customHeight="1" x14ac:dyDescent="0.25">
      <c r="B5" s="51"/>
      <c r="C5" s="51"/>
      <c r="E5" s="7">
        <v>42737</v>
      </c>
      <c r="F5" s="20">
        <v>0.625</v>
      </c>
      <c r="G5" s="8" t="s">
        <v>21</v>
      </c>
      <c r="H5" s="6" t="str">
        <f>Dane_wejściowe[[#This Row],[DATA]]&amp;"|"&amp;COUNTIF($E$5:E5,E5)</f>
        <v>42737|1</v>
      </c>
    </row>
    <row r="6" spans="2:9" ht="14.4" customHeight="1" x14ac:dyDescent="0.25">
      <c r="B6" s="51"/>
      <c r="C6" s="51"/>
      <c r="E6" s="7">
        <v>42737</v>
      </c>
      <c r="F6" s="20">
        <v>0.65625</v>
      </c>
      <c r="G6" s="8" t="s">
        <v>16</v>
      </c>
      <c r="H6" s="6" t="str">
        <f>Dane_wejściowe[[#This Row],[DATA]]&amp;"|"&amp;COUNTIF($E$6:E6,E6)</f>
        <v>42737|1</v>
      </c>
    </row>
    <row r="7" spans="2:9" ht="14.4" customHeight="1" x14ac:dyDescent="0.25">
      <c r="B7" s="52" t="str">
        <f>TEXT(Wartość_daty,"dddd")</f>
        <v>niedziela</v>
      </c>
      <c r="C7" s="52"/>
      <c r="E7" s="7">
        <v>42737</v>
      </c>
      <c r="F7" s="20">
        <v>0.65972222222222221</v>
      </c>
      <c r="G7" s="8" t="s">
        <v>21</v>
      </c>
      <c r="H7" s="6" t="str">
        <f>Dane_wejściowe[[#This Row],[DATA]]&amp;"|"&amp;COUNTIF($E$7:E7,E7)</f>
        <v>42737|1</v>
      </c>
    </row>
    <row r="8" spans="2:9" ht="14.4" customHeight="1" x14ac:dyDescent="0.25">
      <c r="B8" s="52"/>
      <c r="C8" s="52"/>
      <c r="E8" s="7">
        <v>42737</v>
      </c>
      <c r="F8" s="20">
        <v>0.69097222222222221</v>
      </c>
      <c r="G8" s="8" t="s">
        <v>16</v>
      </c>
      <c r="H8" s="6" t="str">
        <f>Dane_wejściowe[[#This Row],[DATA]]&amp;"|"&amp;COUNTIF($E$8:E8,E8)</f>
        <v>42737|1</v>
      </c>
    </row>
    <row r="9" spans="2:9" ht="14.4" customHeight="1" x14ac:dyDescent="0.25">
      <c r="B9" s="53" t="str">
        <f>Wartość_daty</f>
        <v>14 MAJ 2017</v>
      </c>
      <c r="C9" s="53"/>
      <c r="E9" s="7">
        <v>42737</v>
      </c>
      <c r="F9" s="20">
        <v>0.59027777777777779</v>
      </c>
      <c r="G9" s="8" t="s">
        <v>21</v>
      </c>
      <c r="H9" s="6" t="str">
        <f>Dane_wejściowe[[#This Row],[DATA]]&amp;"|"&amp;COUNTIF($E$9:E9,E9)</f>
        <v>42737|1</v>
      </c>
    </row>
    <row r="10" spans="2:9" ht="14.4" customHeight="1" thickBot="1" x14ac:dyDescent="0.3">
      <c r="B10" s="54"/>
      <c r="C10" s="54"/>
      <c r="E10" s="7">
        <v>42737</v>
      </c>
      <c r="F10" s="20">
        <v>0.62152777777777779</v>
      </c>
      <c r="G10" s="8" t="s">
        <v>16</v>
      </c>
      <c r="H10" s="6" t="str">
        <f>Dane_wejściowe[[#This Row],[DATA]]&amp;"|"&amp;COUNTIF($E$10:E10,E10)</f>
        <v>42737|1</v>
      </c>
    </row>
    <row r="11" spans="2:9" ht="14.4" customHeight="1" thickTop="1" x14ac:dyDescent="0.25">
      <c r="B11" s="11"/>
      <c r="C11" s="11"/>
      <c r="E11" s="7">
        <v>42737</v>
      </c>
      <c r="F11" s="20">
        <v>0.625</v>
      </c>
      <c r="G11" s="8" t="s">
        <v>21</v>
      </c>
      <c r="H11" s="6" t="str">
        <f>Dane_wejściowe[[#This Row],[DATA]]&amp;"|"&amp;COUNTIF($E$11:E11,E11)</f>
        <v>42737|1</v>
      </c>
    </row>
    <row r="12" spans="2:9" ht="14.4" customHeight="1" x14ac:dyDescent="0.25">
      <c r="B12" s="11"/>
      <c r="C12" s="11"/>
      <c r="E12" s="7">
        <v>42737</v>
      </c>
      <c r="F12" s="20">
        <v>0.65625</v>
      </c>
      <c r="G12" s="8" t="s">
        <v>16</v>
      </c>
      <c r="H12" s="6" t="str">
        <f>Dane_wejściowe[[#This Row],[DATA]]&amp;"|"&amp;COUNTIF($E$12:E12,E12)</f>
        <v>42737|1</v>
      </c>
    </row>
    <row r="13" spans="2:9" ht="14.4" customHeight="1" x14ac:dyDescent="0.25">
      <c r="B13" s="11"/>
      <c r="C13" s="11"/>
      <c r="E13" s="7">
        <v>42737</v>
      </c>
      <c r="F13" s="20">
        <v>0.65972222222222221</v>
      </c>
      <c r="G13" s="8" t="s">
        <v>21</v>
      </c>
      <c r="H13" s="6" t="str">
        <f>Dane_wejściowe[[#This Row],[DATA]]&amp;"|"&amp;COUNTIF($E$13:E13,E13)</f>
        <v>42737|1</v>
      </c>
    </row>
    <row r="14" spans="2:9" ht="14.4" customHeight="1" x14ac:dyDescent="0.25">
      <c r="B14" s="11"/>
      <c r="C14" s="11"/>
      <c r="E14" s="7">
        <v>42737</v>
      </c>
      <c r="F14" s="20">
        <v>0.69097222222222221</v>
      </c>
      <c r="G14" s="8" t="s">
        <v>16</v>
      </c>
      <c r="H14" s="6" t="str">
        <f>Dane_wejściowe[[#This Row],[DATA]]&amp;"|"&amp;COUNTIF($E$14:E14,E14)</f>
        <v>42737|1</v>
      </c>
    </row>
    <row r="15" spans="2:9" ht="14.4" customHeight="1" x14ac:dyDescent="0.25">
      <c r="B15"/>
      <c r="C15"/>
      <c r="E15" s="7">
        <v>42737</v>
      </c>
      <c r="F15" s="20">
        <v>0.69444444444444453</v>
      </c>
      <c r="G15" s="8" t="s">
        <v>21</v>
      </c>
      <c r="H15" s="6" t="str">
        <f>Dane_wejściowe[[#This Row],[DATA]]&amp;"|"&amp;COUNTIF($E$15:E15,E15)</f>
        <v>42737|1</v>
      </c>
    </row>
    <row r="16" spans="2:9" ht="14.4" customHeight="1" x14ac:dyDescent="0.25">
      <c r="B16"/>
      <c r="C16"/>
      <c r="E16" s="7">
        <v>42737</v>
      </c>
      <c r="F16" s="20">
        <v>0.72569444444444453</v>
      </c>
      <c r="G16" s="8" t="s">
        <v>16</v>
      </c>
      <c r="H16" s="6" t="str">
        <f>Dane_wejściowe[[#This Row],[DATA]]&amp;"|"&amp;COUNTIF($E$16:E16,E16)</f>
        <v>42737|1</v>
      </c>
    </row>
    <row r="17" spans="2:9" ht="14.4" customHeight="1" x14ac:dyDescent="0.25">
      <c r="B17"/>
      <c r="C17"/>
      <c r="E17" s="7">
        <v>42738</v>
      </c>
      <c r="F17" s="20">
        <v>0.51041666666666663</v>
      </c>
      <c r="G17" s="8" t="s">
        <v>19</v>
      </c>
      <c r="H17" s="6" t="str">
        <f>Dane_wejściowe[[#This Row],[DATA]]&amp;"|"&amp;COUNTIF($E$17:E17,E17)</f>
        <v>42738|1</v>
      </c>
      <c r="I17" s="10" t="s">
        <v>10</v>
      </c>
    </row>
    <row r="18" spans="2:9" ht="14.4" customHeight="1" x14ac:dyDescent="0.25">
      <c r="E18" s="7">
        <v>42738</v>
      </c>
      <c r="F18" s="20">
        <v>0.54166666666666663</v>
      </c>
      <c r="G18" s="8" t="s">
        <v>16</v>
      </c>
      <c r="H18" s="6" t="str">
        <f>Dane_wejściowe[[#This Row],[DATA]]&amp;"|"&amp;COUNTIF($E$18:E18,E18)</f>
        <v>42738|1</v>
      </c>
    </row>
    <row r="19" spans="2:9" ht="14.4" customHeight="1" x14ac:dyDescent="0.25">
      <c r="E19" s="7">
        <v>42738</v>
      </c>
      <c r="F19" s="20">
        <v>0.55555555555555558</v>
      </c>
      <c r="G19" s="8" t="s">
        <v>19</v>
      </c>
      <c r="H19" s="6" t="str">
        <f>Dane_wejściowe[[#This Row],[DATA]]&amp;"|"&amp;COUNTIF($E$19:E19,E19)</f>
        <v>42738|1</v>
      </c>
    </row>
    <row r="20" spans="2:9" ht="14.4" customHeight="1" x14ac:dyDescent="0.25">
      <c r="E20" s="7">
        <v>42738</v>
      </c>
      <c r="F20" s="20">
        <v>0.58680555555555558</v>
      </c>
      <c r="G20" s="8" t="s">
        <v>16</v>
      </c>
      <c r="H20" s="6" t="str">
        <f>Dane_wejściowe[[#This Row],[DATA]]&amp;"|"&amp;COUNTIF($E$20:E20,E20)</f>
        <v>42738|1</v>
      </c>
    </row>
    <row r="21" spans="2:9" ht="14.4" customHeight="1" x14ac:dyDescent="0.25">
      <c r="E21" s="7">
        <v>42738</v>
      </c>
      <c r="F21" s="20">
        <v>0.59027777777777779</v>
      </c>
      <c r="G21" s="8" t="s">
        <v>19</v>
      </c>
      <c r="H21" s="6" t="str">
        <f>Dane_wejściowe[[#This Row],[DATA]]&amp;"|"&amp;COUNTIF($E$21:E21,E21)</f>
        <v>42738|1</v>
      </c>
    </row>
    <row r="22" spans="2:9" ht="14.4" customHeight="1" x14ac:dyDescent="0.25">
      <c r="E22" s="7">
        <v>42738</v>
      </c>
      <c r="F22" s="20">
        <v>0.62152777777777779</v>
      </c>
      <c r="G22" s="8" t="s">
        <v>16</v>
      </c>
      <c r="H22" s="6" t="str">
        <f>Dane_wejściowe[[#This Row],[DATA]]&amp;"|"&amp;COUNTIF($E$22:E22,E22)</f>
        <v>42738|1</v>
      </c>
    </row>
    <row r="23" spans="2:9" ht="14.4" customHeight="1" x14ac:dyDescent="0.25">
      <c r="E23" s="7">
        <v>42738</v>
      </c>
      <c r="F23" s="20">
        <v>0.625</v>
      </c>
      <c r="G23" s="8" t="s">
        <v>19</v>
      </c>
      <c r="H23" s="6" t="str">
        <f>Dane_wejściowe[[#This Row],[DATA]]&amp;"|"&amp;COUNTIF($E$17:E23,E23)</f>
        <v>42738|7</v>
      </c>
    </row>
    <row r="24" spans="2:9" ht="14.4" customHeight="1" x14ac:dyDescent="0.25">
      <c r="E24" s="7">
        <v>42738</v>
      </c>
      <c r="F24" s="20">
        <v>0.65625</v>
      </c>
      <c r="G24" s="8" t="s">
        <v>16</v>
      </c>
      <c r="H24" s="6" t="str">
        <f>Dane_wejściowe[[#This Row],[DATA]]&amp;"|"&amp;COUNTIF($E$17:E24,E24)</f>
        <v>42738|8</v>
      </c>
    </row>
    <row r="25" spans="2:9" ht="14.4" customHeight="1" x14ac:dyDescent="0.25">
      <c r="E25" s="7">
        <v>42740</v>
      </c>
      <c r="F25" s="20">
        <v>0.55555555555555558</v>
      </c>
      <c r="G25" s="8" t="s">
        <v>17</v>
      </c>
      <c r="H25" s="9" t="str">
        <f>Dane_wejściowe[[#This Row],[DATA]]&amp;"|"&amp;COUNTIF($E$25:E25,E25)</f>
        <v>42740|1</v>
      </c>
    </row>
    <row r="26" spans="2:9" ht="14.4" customHeight="1" x14ac:dyDescent="0.25">
      <c r="E26" s="7">
        <v>42740</v>
      </c>
      <c r="F26" s="20">
        <v>0.58680555555555558</v>
      </c>
      <c r="G26" s="8" t="s">
        <v>16</v>
      </c>
      <c r="H26" s="9" t="str">
        <f>Dane_wejściowe[[#This Row],[DATA]]&amp;"|"&amp;COUNTIF($E$25:E26,E26)</f>
        <v>42740|2</v>
      </c>
    </row>
    <row r="27" spans="2:9" ht="14.4" customHeight="1" x14ac:dyDescent="0.25">
      <c r="E27" s="7">
        <v>42740</v>
      </c>
      <c r="F27" s="20">
        <v>0.59027777777777779</v>
      </c>
      <c r="G27" s="8" t="s">
        <v>17</v>
      </c>
      <c r="H27" s="9" t="str">
        <f>Dane_wejściowe[[#This Row],[DATA]]&amp;"|"&amp;COUNTIF($E$25:E27,E27)</f>
        <v>42740|3</v>
      </c>
    </row>
    <row r="28" spans="2:9" ht="14.4" customHeight="1" x14ac:dyDescent="0.25">
      <c r="E28" s="7">
        <v>42740</v>
      </c>
      <c r="F28" s="20">
        <v>0.62152777777777779</v>
      </c>
      <c r="G28" s="8" t="s">
        <v>16</v>
      </c>
      <c r="H28" s="9" t="str">
        <f>Dane_wejściowe[[#This Row],[DATA]]&amp;"|"&amp;COUNTIF($E$25:E28,E28)</f>
        <v>42740|4</v>
      </c>
    </row>
    <row r="29" spans="2:9" ht="14.4" customHeight="1" x14ac:dyDescent="0.25">
      <c r="E29" s="7">
        <v>42740</v>
      </c>
      <c r="F29" s="20">
        <v>0.625</v>
      </c>
      <c r="G29" s="8" t="s">
        <v>17</v>
      </c>
      <c r="H29" s="9" t="str">
        <f>Dane_wejściowe[[#This Row],[DATA]]&amp;"|"&amp;COUNTIF($E$25:E29,E29)</f>
        <v>42740|5</v>
      </c>
    </row>
    <row r="30" spans="2:9" ht="14.4" customHeight="1" x14ac:dyDescent="0.25">
      <c r="E30" s="7">
        <v>42740</v>
      </c>
      <c r="F30" s="20">
        <v>0.65625</v>
      </c>
      <c r="G30" s="8" t="s">
        <v>16</v>
      </c>
      <c r="H30" s="9" t="str">
        <f>Dane_wejściowe[[#This Row],[DATA]]&amp;"|"&amp;COUNTIF($E$25:E30,E30)</f>
        <v>42740|6</v>
      </c>
    </row>
    <row r="31" spans="2:9" ht="14.4" customHeight="1" x14ac:dyDescent="0.25">
      <c r="E31" s="7">
        <v>42740</v>
      </c>
      <c r="F31" s="20">
        <v>0.65972222222222221</v>
      </c>
      <c r="G31" s="8" t="s">
        <v>17</v>
      </c>
      <c r="H31" s="9" t="str">
        <f>Dane_wejściowe[[#This Row],[DATA]]&amp;"|"&amp;COUNTIF($E$25:E31,E31)</f>
        <v>42740|7</v>
      </c>
    </row>
    <row r="32" spans="2:9" ht="14.4" customHeight="1" x14ac:dyDescent="0.25">
      <c r="E32" s="7">
        <v>42740</v>
      </c>
      <c r="F32" s="20">
        <v>0.69097222222222221</v>
      </c>
      <c r="G32" s="8" t="s">
        <v>16</v>
      </c>
      <c r="H32" s="9" t="str">
        <f>Dane_wejściowe[[#This Row],[DATA]]&amp;"|"&amp;COUNTIF($E$25:E32,E32)</f>
        <v>42740|8</v>
      </c>
    </row>
    <row r="33" spans="5:8" x14ac:dyDescent="0.25">
      <c r="E33" s="7">
        <v>42742</v>
      </c>
      <c r="F33" s="20">
        <v>0.33333333333333298</v>
      </c>
      <c r="G33" s="8" t="s">
        <v>21</v>
      </c>
      <c r="H33" s="9" t="str">
        <f>Dane_wejściowe[[#This Row],[DATA]]&amp;"|"&amp;COUNTIF($E$5:E33,E33)</f>
        <v>42742|1</v>
      </c>
    </row>
    <row r="34" spans="5:8" x14ac:dyDescent="0.25">
      <c r="E34" s="7">
        <v>42742</v>
      </c>
      <c r="F34" s="20">
        <v>0.36458333333333331</v>
      </c>
      <c r="G34" s="8" t="s">
        <v>16</v>
      </c>
      <c r="H34" s="9" t="str">
        <f>Dane_wejściowe[[#This Row],[DATA]]&amp;"|"&amp;COUNTIF($E$5:E34,E34)</f>
        <v>42742|2</v>
      </c>
    </row>
    <row r="35" spans="5:8" x14ac:dyDescent="0.25">
      <c r="E35" s="7">
        <v>42742</v>
      </c>
      <c r="F35" s="20">
        <v>0.36805555555555558</v>
      </c>
      <c r="G35" s="8" t="s">
        <v>21</v>
      </c>
      <c r="H35" s="9" t="str">
        <f>Dane_wejściowe[[#This Row],[DATA]]&amp;"|"&amp;COUNTIF($E$5:E35,E35)</f>
        <v>42742|3</v>
      </c>
    </row>
    <row r="36" spans="5:8" x14ac:dyDescent="0.25">
      <c r="E36" s="7">
        <v>42742</v>
      </c>
      <c r="F36" s="20">
        <v>0.39930555555555558</v>
      </c>
      <c r="G36" s="8" t="s">
        <v>16</v>
      </c>
      <c r="H36" s="9" t="str">
        <f>Dane_wejściowe[[#This Row],[DATA]]&amp;"|"&amp;COUNTIF($E$5:E36,E36)</f>
        <v>42742|4</v>
      </c>
    </row>
    <row r="37" spans="5:8" x14ac:dyDescent="0.25">
      <c r="E37" s="7">
        <v>42742</v>
      </c>
      <c r="F37" s="20">
        <v>0.40277777777777773</v>
      </c>
      <c r="G37" s="8" t="s">
        <v>21</v>
      </c>
      <c r="H37" s="9" t="str">
        <f>Dane_wejściowe[[#This Row],[DATA]]&amp;"|"&amp;COUNTIF($E$5:E37,E37)</f>
        <v>42742|5</v>
      </c>
    </row>
    <row r="38" spans="5:8" x14ac:dyDescent="0.25">
      <c r="E38" s="7">
        <v>42742</v>
      </c>
      <c r="F38" s="20">
        <v>0.43402777777777773</v>
      </c>
      <c r="G38" s="8" t="s">
        <v>16</v>
      </c>
      <c r="H38" s="9" t="str">
        <f>Dane_wejściowe[[#This Row],[DATA]]&amp;"|"&amp;COUNTIF($E$5:E38,E38)</f>
        <v>42742|6</v>
      </c>
    </row>
    <row r="39" spans="5:8" x14ac:dyDescent="0.25">
      <c r="E39" s="7">
        <v>42742</v>
      </c>
      <c r="F39" s="20">
        <v>0.44097222222222227</v>
      </c>
      <c r="G39" s="8" t="s">
        <v>21</v>
      </c>
      <c r="H39" s="9" t="str">
        <f>Dane_wejściowe[[#This Row],[DATA]]&amp;"|"&amp;COUNTIF($E$5:E39,E39)</f>
        <v>42742|7</v>
      </c>
    </row>
    <row r="40" spans="5:8" x14ac:dyDescent="0.25">
      <c r="E40" s="7">
        <v>42742</v>
      </c>
      <c r="F40" s="20">
        <v>0.47222222222222227</v>
      </c>
      <c r="G40" s="8" t="s">
        <v>16</v>
      </c>
      <c r="H40" s="9" t="str">
        <f>Dane_wejściowe[[#This Row],[DATA]]&amp;"|"&amp;COUNTIF($E$5:E40,E40)</f>
        <v>42742|8</v>
      </c>
    </row>
    <row r="41" spans="5:8" x14ac:dyDescent="0.25">
      <c r="E41" s="7">
        <v>42742</v>
      </c>
      <c r="F41" s="20">
        <v>0.47569444444444442</v>
      </c>
      <c r="G41" s="8" t="s">
        <v>21</v>
      </c>
      <c r="H41" s="9" t="str">
        <f>Dane_wejściowe[[#This Row],[DATA]]&amp;"|"&amp;COUNTIF($E$5:E41,E41)</f>
        <v>42742|9</v>
      </c>
    </row>
    <row r="42" spans="5:8" x14ac:dyDescent="0.25">
      <c r="E42" s="7">
        <v>42742</v>
      </c>
      <c r="F42" s="20">
        <v>0.50694444444444442</v>
      </c>
      <c r="G42" s="8" t="s">
        <v>16</v>
      </c>
      <c r="H42" s="9" t="str">
        <f>Dane_wejściowe[[#This Row],[DATA]]&amp;"|"&amp;COUNTIF($E$5:E42,E42)</f>
        <v>42742|10</v>
      </c>
    </row>
    <row r="43" spans="5:8" x14ac:dyDescent="0.25">
      <c r="E43" s="7">
        <v>42742</v>
      </c>
      <c r="F43" s="20">
        <v>0.51041666666666663</v>
      </c>
      <c r="G43" s="8" t="s">
        <v>21</v>
      </c>
      <c r="H43" s="9" t="str">
        <f>Dane_wejściowe[[#This Row],[DATA]]&amp;"|"&amp;COUNTIF($E$5:E43,E43)</f>
        <v>42742|11</v>
      </c>
    </row>
    <row r="44" spans="5:8" x14ac:dyDescent="0.25">
      <c r="E44" s="7">
        <v>42742</v>
      </c>
      <c r="F44" s="20">
        <v>0.54166666666666663</v>
      </c>
      <c r="G44" s="8" t="s">
        <v>16</v>
      </c>
      <c r="H44" s="9" t="str">
        <f>Dane_wejściowe[[#This Row],[DATA]]&amp;"|"&amp;COUNTIF($E$5:E44,E44)</f>
        <v>42742|12</v>
      </c>
    </row>
    <row r="45" spans="5:8" x14ac:dyDescent="0.25">
      <c r="E45" s="7">
        <v>42744</v>
      </c>
      <c r="F45" s="20">
        <v>0.59027777777777779</v>
      </c>
      <c r="G45" s="8" t="s">
        <v>18</v>
      </c>
      <c r="H45" s="9" t="str">
        <f>Dane_wejściowe[[#This Row],[DATA]]&amp;"|"&amp;COUNTIF($E$25:E45,E45)</f>
        <v>42744|1</v>
      </c>
    </row>
    <row r="46" spans="5:8" x14ac:dyDescent="0.25">
      <c r="E46" s="7">
        <v>42744</v>
      </c>
      <c r="F46" s="20">
        <v>0.62152777777777779</v>
      </c>
      <c r="G46" s="8" t="s">
        <v>16</v>
      </c>
      <c r="H46" s="9" t="str">
        <f>Dane_wejściowe[[#This Row],[DATA]]&amp;"|"&amp;COUNTIF($E$25:E46,E46)</f>
        <v>42744|2</v>
      </c>
    </row>
    <row r="47" spans="5:8" x14ac:dyDescent="0.25">
      <c r="E47" s="7">
        <v>42744</v>
      </c>
      <c r="F47" s="20">
        <v>0.625</v>
      </c>
      <c r="G47" s="8" t="s">
        <v>22</v>
      </c>
      <c r="H47" s="9" t="str">
        <f>Dane_wejściowe[[#This Row],[DATA]]&amp;"|"&amp;COUNTIF($E$25:E47,E47)</f>
        <v>42744|3</v>
      </c>
    </row>
    <row r="48" spans="5:8" x14ac:dyDescent="0.25">
      <c r="E48" s="7">
        <v>42744</v>
      </c>
      <c r="F48" s="20">
        <v>0.65625</v>
      </c>
      <c r="G48" s="8" t="s">
        <v>16</v>
      </c>
      <c r="H48" s="9" t="str">
        <f>Dane_wejściowe[[#This Row],[DATA]]&amp;"|"&amp;COUNTIF($E$25:E48,E48)</f>
        <v>42744|4</v>
      </c>
    </row>
    <row r="49" spans="5:8" x14ac:dyDescent="0.25">
      <c r="E49" s="7">
        <v>42744</v>
      </c>
      <c r="F49" s="20">
        <v>0.65972222222222221</v>
      </c>
      <c r="G49" s="8" t="s">
        <v>22</v>
      </c>
      <c r="H49" s="9" t="str">
        <f>Dane_wejściowe[[#This Row],[DATA]]&amp;"|"&amp;COUNTIF($E$25:E49,E49)</f>
        <v>42744|5</v>
      </c>
    </row>
    <row r="50" spans="5:8" x14ac:dyDescent="0.25">
      <c r="E50" s="7">
        <v>42744</v>
      </c>
      <c r="F50" s="20">
        <v>0.69097222222222221</v>
      </c>
      <c r="G50" s="8" t="s">
        <v>16</v>
      </c>
      <c r="H50" s="9" t="str">
        <f>Dane_wejściowe[[#This Row],[DATA]]&amp;"|"&amp;COUNTIF($E$25:E50,E50)</f>
        <v>42744|6</v>
      </c>
    </row>
    <row r="51" spans="5:8" x14ac:dyDescent="0.25">
      <c r="E51" s="7">
        <v>42744</v>
      </c>
      <c r="F51" s="20">
        <v>0.69444444444444453</v>
      </c>
      <c r="G51" s="8" t="s">
        <v>21</v>
      </c>
      <c r="H51" s="9" t="str">
        <f>Dane_wejściowe[[#This Row],[DATA]]&amp;"|"&amp;COUNTIF($E$5:E51,E51)</f>
        <v>42744|7</v>
      </c>
    </row>
    <row r="52" spans="5:8" x14ac:dyDescent="0.25">
      <c r="E52" s="7">
        <v>42744</v>
      </c>
      <c r="F52" s="20">
        <v>0.72569444444444453</v>
      </c>
      <c r="G52" s="8" t="s">
        <v>16</v>
      </c>
      <c r="H52" s="9" t="str">
        <f>Dane_wejściowe[[#This Row],[DATA]]&amp;"|"&amp;COUNTIF($E$5:E52,E52)</f>
        <v>42744|8</v>
      </c>
    </row>
    <row r="53" spans="5:8" x14ac:dyDescent="0.25">
      <c r="E53" s="7">
        <v>42745</v>
      </c>
      <c r="F53" s="20">
        <v>0.51041666666666663</v>
      </c>
      <c r="G53" s="8" t="s">
        <v>19</v>
      </c>
      <c r="H53" s="9" t="str">
        <f>Dane_wejściowe[[#This Row],[DATA]]&amp;"|"&amp;COUNTIF($E$17:E53,E53)</f>
        <v>42745|1</v>
      </c>
    </row>
    <row r="54" spans="5:8" x14ac:dyDescent="0.25">
      <c r="E54" s="7">
        <v>42745</v>
      </c>
      <c r="F54" s="20">
        <v>0.54166666666666663</v>
      </c>
      <c r="G54" s="8" t="s">
        <v>16</v>
      </c>
      <c r="H54" s="9" t="str">
        <f>Dane_wejściowe[[#This Row],[DATA]]&amp;"|"&amp;COUNTIF($E$17:E54,E54)</f>
        <v>42745|2</v>
      </c>
    </row>
    <row r="55" spans="5:8" x14ac:dyDescent="0.25">
      <c r="E55" s="7">
        <v>42745</v>
      </c>
      <c r="F55" s="20">
        <v>0.55555555555555558</v>
      </c>
      <c r="G55" s="8" t="s">
        <v>19</v>
      </c>
      <c r="H55" s="9" t="str">
        <f>Dane_wejściowe[[#This Row],[DATA]]&amp;"|"&amp;COUNTIF($E$17:E55,E55)</f>
        <v>42745|3</v>
      </c>
    </row>
    <row r="56" spans="5:8" x14ac:dyDescent="0.25">
      <c r="E56" s="7">
        <v>42745</v>
      </c>
      <c r="F56" s="20">
        <v>0.58680555555555558</v>
      </c>
      <c r="G56" s="8" t="s">
        <v>16</v>
      </c>
      <c r="H56" s="9" t="str">
        <f>Dane_wejściowe[[#This Row],[DATA]]&amp;"|"&amp;COUNTIF($E$17:E56,E56)</f>
        <v>42745|4</v>
      </c>
    </row>
    <row r="57" spans="5:8" x14ac:dyDescent="0.25">
      <c r="E57" s="7">
        <v>42745</v>
      </c>
      <c r="F57" s="20">
        <v>0.59027777777777779</v>
      </c>
      <c r="G57" s="8" t="s">
        <v>19</v>
      </c>
      <c r="H57" s="9" t="str">
        <f>Dane_wejściowe[[#This Row],[DATA]]&amp;"|"&amp;COUNTIF($E$17:E57,E57)</f>
        <v>42745|5</v>
      </c>
    </row>
    <row r="58" spans="5:8" x14ac:dyDescent="0.25">
      <c r="E58" s="7">
        <v>42745</v>
      </c>
      <c r="F58" s="20">
        <v>0.62152777777777779</v>
      </c>
      <c r="G58" s="8" t="s">
        <v>16</v>
      </c>
      <c r="H58" s="9" t="str">
        <f>Dane_wejściowe[[#This Row],[DATA]]&amp;"|"&amp;COUNTIF($E$17:E58,E58)</f>
        <v>42745|6</v>
      </c>
    </row>
    <row r="59" spans="5:8" x14ac:dyDescent="0.25">
      <c r="E59" s="7">
        <v>42745</v>
      </c>
      <c r="F59" s="20">
        <v>0.625</v>
      </c>
      <c r="G59" s="8" t="s">
        <v>19</v>
      </c>
      <c r="H59" s="9" t="str">
        <f>Dane_wejściowe[[#This Row],[DATA]]&amp;"|"&amp;COUNTIF($E$17:E59,E59)</f>
        <v>42745|7</v>
      </c>
    </row>
    <row r="60" spans="5:8" x14ac:dyDescent="0.25">
      <c r="E60" s="7">
        <v>42745</v>
      </c>
      <c r="F60" s="20">
        <v>0.65625</v>
      </c>
      <c r="G60" s="8" t="s">
        <v>16</v>
      </c>
      <c r="H60" s="9" t="str">
        <f>Dane_wejściowe[[#This Row],[DATA]]&amp;"|"&amp;COUNTIF($E$17:E60,E60)</f>
        <v>42745|8</v>
      </c>
    </row>
    <row r="61" spans="5:8" x14ac:dyDescent="0.25">
      <c r="E61" s="7">
        <v>42746</v>
      </c>
      <c r="F61" s="20">
        <v>0.625</v>
      </c>
      <c r="G61" s="8" t="s">
        <v>21</v>
      </c>
      <c r="H61" s="9" t="str">
        <f>Dane_wejściowe[[#This Row],[DATA]]&amp;"|"&amp;COUNTIF($E$5:E61,E61)</f>
        <v>42746|1</v>
      </c>
    </row>
    <row r="62" spans="5:8" x14ac:dyDescent="0.25">
      <c r="E62" s="7">
        <v>42746</v>
      </c>
      <c r="F62" s="20">
        <v>0.65625</v>
      </c>
      <c r="G62" s="8" t="s">
        <v>16</v>
      </c>
      <c r="H62" s="9" t="str">
        <f>Dane_wejściowe[[#This Row],[DATA]]&amp;"|"&amp;COUNTIF($E$5:E62,E62)</f>
        <v>42746|2</v>
      </c>
    </row>
    <row r="63" spans="5:8" x14ac:dyDescent="0.25">
      <c r="E63" s="7">
        <v>42746</v>
      </c>
      <c r="F63" s="20">
        <v>0.65972222222222221</v>
      </c>
      <c r="G63" s="8" t="s">
        <v>21</v>
      </c>
      <c r="H63" s="9" t="str">
        <f>Dane_wejściowe[[#This Row],[DATA]]&amp;"|"&amp;COUNTIF($E$5:E63,E63)</f>
        <v>42746|3</v>
      </c>
    </row>
    <row r="64" spans="5:8" x14ac:dyDescent="0.25">
      <c r="E64" s="7">
        <v>42746</v>
      </c>
      <c r="F64" s="20">
        <v>0.69097222222222221</v>
      </c>
      <c r="G64" s="8" t="s">
        <v>16</v>
      </c>
      <c r="H64" s="9" t="str">
        <f>Dane_wejściowe[[#This Row],[DATA]]&amp;"|"&amp;COUNTIF($E$5:E64,E64)</f>
        <v>42746|4</v>
      </c>
    </row>
    <row r="65" spans="5:8" x14ac:dyDescent="0.25">
      <c r="E65" s="7">
        <v>42746</v>
      </c>
      <c r="F65" s="20">
        <v>0.69444444444444453</v>
      </c>
      <c r="G65" s="8" t="s">
        <v>21</v>
      </c>
      <c r="H65" s="9" t="str">
        <f>Dane_wejściowe[[#This Row],[DATA]]&amp;"|"&amp;COUNTIF($E$5:E65,E65)</f>
        <v>42746|5</v>
      </c>
    </row>
    <row r="66" spans="5:8" x14ac:dyDescent="0.25">
      <c r="E66" s="7">
        <v>42746</v>
      </c>
      <c r="F66" s="20">
        <v>0.72569444444444453</v>
      </c>
      <c r="G66" s="8" t="s">
        <v>16</v>
      </c>
      <c r="H66" s="9" t="str">
        <f>Dane_wejściowe[[#This Row],[DATA]]&amp;"|"&amp;COUNTIF($E$5:E66,E66)</f>
        <v>42746|6</v>
      </c>
    </row>
    <row r="67" spans="5:8" x14ac:dyDescent="0.25">
      <c r="E67" s="7">
        <v>42748</v>
      </c>
      <c r="F67" s="20">
        <v>0.625</v>
      </c>
      <c r="G67" s="8" t="s">
        <v>25</v>
      </c>
      <c r="H67" s="9" t="str">
        <f>Dane_wejściowe[[#This Row],[DATA]]&amp;"|"&amp;COUNTIF($E$5:E67,E67)</f>
        <v>42748|1</v>
      </c>
    </row>
    <row r="68" spans="5:8" x14ac:dyDescent="0.25">
      <c r="E68" s="7">
        <v>42748</v>
      </c>
      <c r="F68" s="20">
        <v>0.65625</v>
      </c>
      <c r="G68" s="8" t="s">
        <v>16</v>
      </c>
      <c r="H68" s="9" t="str">
        <f>Dane_wejściowe[[#This Row],[DATA]]&amp;"|"&amp;COUNTIF($E$5:E68,E68)</f>
        <v>42748|2</v>
      </c>
    </row>
    <row r="69" spans="5:8" x14ac:dyDescent="0.25">
      <c r="E69" s="7">
        <v>42748</v>
      </c>
      <c r="F69" s="20">
        <v>0.65972222222222221</v>
      </c>
      <c r="G69" s="8" t="s">
        <v>25</v>
      </c>
      <c r="H69" s="9" t="str">
        <f>Dane_wejściowe[[#This Row],[DATA]]&amp;"|"&amp;COUNTIF($E$5:E69,E69)</f>
        <v>42748|3</v>
      </c>
    </row>
    <row r="70" spans="5:8" x14ac:dyDescent="0.25">
      <c r="E70" s="7">
        <v>42748</v>
      </c>
      <c r="F70" s="20">
        <v>0.69097222222222221</v>
      </c>
      <c r="G70" s="8" t="s">
        <v>16</v>
      </c>
      <c r="H70" s="9" t="str">
        <f>Dane_wejściowe[[#This Row],[DATA]]&amp;"|"&amp;COUNTIF($E$5:E70,E70)</f>
        <v>42748|4</v>
      </c>
    </row>
    <row r="71" spans="5:8" x14ac:dyDescent="0.25">
      <c r="E71" s="7">
        <v>42765</v>
      </c>
      <c r="F71" s="20">
        <v>0.59027777777777779</v>
      </c>
      <c r="G71" s="8" t="s">
        <v>18</v>
      </c>
      <c r="H71" s="9" t="str">
        <f>Dane_wejściowe[[#This Row],[DATA]]&amp;"|"&amp;COUNTIF($E$25:E71,E71)</f>
        <v>42765|1</v>
      </c>
    </row>
    <row r="72" spans="5:8" x14ac:dyDescent="0.25">
      <c r="E72" s="7">
        <v>42765</v>
      </c>
      <c r="F72" s="20">
        <v>0.62152777777777779</v>
      </c>
      <c r="G72" s="8" t="s">
        <v>16</v>
      </c>
      <c r="H72" s="9" t="str">
        <f>Dane_wejściowe[[#This Row],[DATA]]&amp;"|"&amp;COUNTIF($E$5:E759,E72)</f>
        <v>42765|6</v>
      </c>
    </row>
    <row r="73" spans="5:8" x14ac:dyDescent="0.25">
      <c r="E73" s="7">
        <v>42765</v>
      </c>
      <c r="F73" s="20">
        <v>0.625</v>
      </c>
      <c r="G73" s="8" t="s">
        <v>18</v>
      </c>
      <c r="H73" s="10" t="str">
        <f>Dane_wejściowe[[#This Row],[DATA]]&amp;"|"&amp;COUNTIF($E$25:E73,E73)</f>
        <v>42765|3</v>
      </c>
    </row>
    <row r="74" spans="5:8" x14ac:dyDescent="0.25">
      <c r="E74" s="7">
        <v>42765</v>
      </c>
      <c r="F74" s="20">
        <v>0.65625</v>
      </c>
      <c r="G74" s="8" t="s">
        <v>16</v>
      </c>
      <c r="H74" s="10" t="str">
        <f>Dane_wejściowe[[#This Row],[DATA]]&amp;"|"&amp;COUNTIF($E$5:E759,E74)</f>
        <v>42765|6</v>
      </c>
    </row>
    <row r="75" spans="5:8" x14ac:dyDescent="0.25">
      <c r="E75" s="7">
        <v>42765</v>
      </c>
      <c r="F75" s="20">
        <v>0.65972222222222221</v>
      </c>
      <c r="G75" s="8" t="s">
        <v>18</v>
      </c>
      <c r="H75" s="10" t="str">
        <f>Dane_wejściowe[[#This Row],[DATA]]&amp;"|"&amp;COUNTIF($E$25:E75,E75)</f>
        <v>42765|5</v>
      </c>
    </row>
    <row r="76" spans="5:8" x14ac:dyDescent="0.25">
      <c r="E76" s="7">
        <v>42765</v>
      </c>
      <c r="F76" s="20">
        <v>0.69097222222222221</v>
      </c>
      <c r="G76" s="8" t="s">
        <v>16</v>
      </c>
      <c r="H76" s="10" t="str">
        <f>Dane_wejściowe[[#This Row],[DATA]]&amp;"|"&amp;COUNTIF($E$25:E76,E76)</f>
        <v>42765|6</v>
      </c>
    </row>
    <row r="77" spans="5:8" x14ac:dyDescent="0.25">
      <c r="E77" s="7">
        <v>42766</v>
      </c>
      <c r="F77" s="20">
        <v>0.51041666666666663</v>
      </c>
      <c r="G77" s="8" t="s">
        <v>20</v>
      </c>
      <c r="H77" s="10" t="str">
        <f>Dane_wejściowe[[#This Row],[DATA]]&amp;"|"&amp;COUNTIF($E$25:E77,E77)</f>
        <v>42766|1</v>
      </c>
    </row>
    <row r="78" spans="5:8" x14ac:dyDescent="0.25">
      <c r="E78" s="7">
        <v>42766</v>
      </c>
      <c r="F78" s="20">
        <v>0.54166666666666663</v>
      </c>
      <c r="G78" s="8" t="s">
        <v>16</v>
      </c>
      <c r="H78" s="10" t="str">
        <f>Dane_wejściowe[[#This Row],[DATA]]&amp;"|"&amp;COUNTIF($E$25:E78,E78)</f>
        <v>42766|2</v>
      </c>
    </row>
    <row r="79" spans="5:8" x14ac:dyDescent="0.25">
      <c r="E79" s="7">
        <v>42766</v>
      </c>
      <c r="F79" s="20">
        <v>0.55555555555555558</v>
      </c>
      <c r="G79" s="8" t="s">
        <v>20</v>
      </c>
      <c r="H79" s="10" t="str">
        <f>Dane_wejściowe[[#This Row],[DATA]]&amp;"|"&amp;COUNTIF($E$25:E79,E79)</f>
        <v>42766|3</v>
      </c>
    </row>
    <row r="80" spans="5:8" x14ac:dyDescent="0.25">
      <c r="E80" s="7">
        <v>42766</v>
      </c>
      <c r="F80" s="20">
        <v>0.58680555555555558</v>
      </c>
      <c r="G80" s="8" t="s">
        <v>16</v>
      </c>
      <c r="H80" s="10" t="str">
        <f>Dane_wejściowe[[#This Row],[DATA]]&amp;"|"&amp;COUNTIF($E$25:E80,E80)</f>
        <v>42766|4</v>
      </c>
    </row>
    <row r="81" spans="5:8" x14ac:dyDescent="0.25">
      <c r="E81" s="7">
        <v>42767</v>
      </c>
      <c r="F81" s="20">
        <v>0.625</v>
      </c>
      <c r="G81" s="8" t="s">
        <v>21</v>
      </c>
      <c r="H81" s="10" t="str">
        <f>Dane_wejściowe[[#This Row],[DATA]]&amp;"|"&amp;COUNTIF($E$5:E81,E81)</f>
        <v>42767|1</v>
      </c>
    </row>
    <row r="82" spans="5:8" x14ac:dyDescent="0.25">
      <c r="E82" s="7">
        <v>42767</v>
      </c>
      <c r="F82" s="20">
        <v>0.65625</v>
      </c>
      <c r="G82" s="8" t="s">
        <v>16</v>
      </c>
      <c r="H82" s="10" t="str">
        <f>Dane_wejściowe[[#This Row],[DATA]]&amp;"|"&amp;COUNTIF($E$5:E82,E82)</f>
        <v>42767|2</v>
      </c>
    </row>
    <row r="83" spans="5:8" x14ac:dyDescent="0.25">
      <c r="E83" s="7">
        <v>42767</v>
      </c>
      <c r="F83" s="20">
        <v>0.65972222222222221</v>
      </c>
      <c r="G83" s="8" t="s">
        <v>21</v>
      </c>
      <c r="H83" s="10" t="str">
        <f>Dane_wejściowe[[#This Row],[DATA]]&amp;"|"&amp;COUNTIF($E$5:E83,E83)</f>
        <v>42767|3</v>
      </c>
    </row>
    <row r="84" spans="5:8" x14ac:dyDescent="0.25">
      <c r="E84" s="7">
        <v>42767</v>
      </c>
      <c r="F84" s="20">
        <v>0.69097222222222221</v>
      </c>
      <c r="G84" s="8" t="s">
        <v>16</v>
      </c>
      <c r="H84" s="10" t="str">
        <f>Dane_wejściowe[[#This Row],[DATA]]&amp;"|"&amp;COUNTIF($E$5:E84,E84)</f>
        <v>42767|4</v>
      </c>
    </row>
    <row r="85" spans="5:8" x14ac:dyDescent="0.25">
      <c r="E85" s="7">
        <v>42767</v>
      </c>
      <c r="F85" s="20">
        <v>0.69444444444444453</v>
      </c>
      <c r="G85" s="8" t="s">
        <v>21</v>
      </c>
      <c r="H85" s="10" t="str">
        <f>Dane_wejściowe[[#This Row],[DATA]]&amp;"|"&amp;COUNTIF($E$5:E85,E85)</f>
        <v>42767|5</v>
      </c>
    </row>
    <row r="86" spans="5:8" x14ac:dyDescent="0.25">
      <c r="E86" s="7">
        <v>42767</v>
      </c>
      <c r="F86" s="20">
        <v>0.72569444444444453</v>
      </c>
      <c r="G86" s="8" t="s">
        <v>16</v>
      </c>
      <c r="H86" s="10" t="str">
        <f>Dane_wejściowe[[#This Row],[DATA]]&amp;"|"&amp;COUNTIF($E$5:E86,E86)</f>
        <v>42767|6</v>
      </c>
    </row>
    <row r="87" spans="5:8" x14ac:dyDescent="0.25">
      <c r="E87" s="7">
        <v>42768</v>
      </c>
      <c r="F87" s="20">
        <v>0.55555555555555558</v>
      </c>
      <c r="G87" s="8" t="s">
        <v>17</v>
      </c>
      <c r="H87" s="10" t="str">
        <f>Dane_wejściowe[[#This Row],[DATA]]&amp;"|"&amp;COUNTIF($E$5:E87,E87)</f>
        <v>42768|1</v>
      </c>
    </row>
    <row r="88" spans="5:8" x14ac:dyDescent="0.25">
      <c r="E88" s="7">
        <v>42768</v>
      </c>
      <c r="F88" s="20">
        <v>0.58680555555555558</v>
      </c>
      <c r="G88" s="8" t="s">
        <v>16</v>
      </c>
      <c r="H88" s="10" t="str">
        <f>Dane_wejściowe[[#This Row],[DATA]]&amp;"|"&amp;COUNTIF($E$5:E88,E88)</f>
        <v>42768|2</v>
      </c>
    </row>
    <row r="89" spans="5:8" x14ac:dyDescent="0.25">
      <c r="E89" s="7">
        <v>42768</v>
      </c>
      <c r="F89" s="20">
        <v>0.59027777777777779</v>
      </c>
      <c r="G89" s="8" t="s">
        <v>17</v>
      </c>
      <c r="H89" s="10" t="str">
        <f>Dane_wejściowe[[#This Row],[DATA]]&amp;"|"&amp;COUNTIF($E$5:E89,E89)</f>
        <v>42768|3</v>
      </c>
    </row>
    <row r="90" spans="5:8" x14ac:dyDescent="0.25">
      <c r="E90" s="7">
        <v>42768</v>
      </c>
      <c r="F90" s="20">
        <v>0.62152777777777779</v>
      </c>
      <c r="G90" s="8" t="s">
        <v>16</v>
      </c>
      <c r="H90" s="10" t="str">
        <f>Dane_wejściowe[[#This Row],[DATA]]&amp;"|"&amp;COUNTIF($E$5:E90,E90)</f>
        <v>42768|4</v>
      </c>
    </row>
    <row r="91" spans="5:8" x14ac:dyDescent="0.25">
      <c r="E91" s="7">
        <v>42768</v>
      </c>
      <c r="F91" s="20">
        <v>0.625</v>
      </c>
      <c r="G91" s="8" t="s">
        <v>17</v>
      </c>
      <c r="H91" s="10" t="str">
        <f>Dane_wejściowe[[#This Row],[DATA]]&amp;"|"&amp;COUNTIF($E$5:E91,E91)</f>
        <v>42768|5</v>
      </c>
    </row>
    <row r="92" spans="5:8" x14ac:dyDescent="0.25">
      <c r="E92" s="7">
        <v>42768</v>
      </c>
      <c r="F92" s="20">
        <v>0.65625</v>
      </c>
      <c r="G92" s="8" t="s">
        <v>16</v>
      </c>
      <c r="H92" s="10" t="str">
        <f>Dane_wejściowe[[#This Row],[DATA]]&amp;"|"&amp;COUNTIF($E$5:E92,E92)</f>
        <v>42768|6</v>
      </c>
    </row>
    <row r="93" spans="5:8" x14ac:dyDescent="0.25">
      <c r="E93" s="7">
        <v>42768</v>
      </c>
      <c r="F93" s="20">
        <v>0.625</v>
      </c>
      <c r="G93" s="8" t="s">
        <v>17</v>
      </c>
      <c r="H93" s="10" t="str">
        <f>Dane_wejściowe[[#This Row],[DATA]]&amp;"|"&amp;COUNTIF($E$5:E93,E93)</f>
        <v>42768|7</v>
      </c>
    </row>
    <row r="94" spans="5:8" x14ac:dyDescent="0.25">
      <c r="E94" s="7">
        <v>42768</v>
      </c>
      <c r="F94" s="20">
        <v>0.65625</v>
      </c>
      <c r="G94" s="8" t="s">
        <v>16</v>
      </c>
      <c r="H94" s="10" t="str">
        <f>Dane_wejściowe[[#This Row],[DATA]]&amp;"|"&amp;COUNTIF($E$5:E94,E94)</f>
        <v>42768|8</v>
      </c>
    </row>
    <row r="95" spans="5:8" x14ac:dyDescent="0.25">
      <c r="E95" s="7">
        <v>42768</v>
      </c>
      <c r="F95" s="20">
        <v>0.65972222222222221</v>
      </c>
      <c r="G95" s="8" t="s">
        <v>17</v>
      </c>
      <c r="H95" s="10" t="str">
        <f>Dane_wejściowe[[#This Row],[DATA]]&amp;"|"&amp;COUNTIF($E$5:E95,E95)</f>
        <v>42768|9</v>
      </c>
    </row>
    <row r="96" spans="5:8" x14ac:dyDescent="0.25">
      <c r="E96" s="7">
        <v>42768</v>
      </c>
      <c r="F96" s="20">
        <v>0.69097222222222221</v>
      </c>
      <c r="G96" s="8" t="s">
        <v>16</v>
      </c>
      <c r="H96" s="10" t="str">
        <f>Dane_wejściowe[[#This Row],[DATA]]&amp;"|"&amp;COUNTIF($E$5:E96,E96)</f>
        <v>42768|10</v>
      </c>
    </row>
    <row r="97" spans="5:8" x14ac:dyDescent="0.25">
      <c r="E97" s="7">
        <v>42769</v>
      </c>
      <c r="F97" s="20">
        <v>0.625</v>
      </c>
      <c r="G97" s="8" t="s">
        <v>25</v>
      </c>
      <c r="H97" s="10" t="str">
        <f>Dane_wejściowe[[#This Row],[DATA]]&amp;"|"&amp;COUNTIF($E$5:E97,E97)</f>
        <v>42769|1</v>
      </c>
    </row>
    <row r="98" spans="5:8" x14ac:dyDescent="0.25">
      <c r="E98" s="7">
        <v>42769</v>
      </c>
      <c r="F98" s="20">
        <v>0.65625</v>
      </c>
      <c r="G98" s="8" t="s">
        <v>16</v>
      </c>
      <c r="H98" s="10" t="str">
        <f>Dane_wejściowe[[#This Row],[DATA]]&amp;"|"&amp;COUNTIF($E$5:E98,E98)</f>
        <v>42769|2</v>
      </c>
    </row>
    <row r="99" spans="5:8" x14ac:dyDescent="0.25">
      <c r="E99" s="7">
        <v>42769</v>
      </c>
      <c r="F99" s="20">
        <v>0.65972222222222221</v>
      </c>
      <c r="G99" s="8" t="s">
        <v>25</v>
      </c>
      <c r="H99" s="10" t="str">
        <f>Dane_wejściowe[[#This Row],[DATA]]&amp;"|"&amp;COUNTIF($E$5:E99,E99)</f>
        <v>42769|3</v>
      </c>
    </row>
    <row r="100" spans="5:8" x14ac:dyDescent="0.25">
      <c r="E100" s="7">
        <v>42769</v>
      </c>
      <c r="F100" s="20">
        <v>0.69097222222222221</v>
      </c>
      <c r="G100" s="8" t="s">
        <v>16</v>
      </c>
      <c r="H100" s="10" t="str">
        <f>Dane_wejściowe[[#This Row],[DATA]]&amp;"|"&amp;COUNTIF($E$5:E100,E100)</f>
        <v>42769|4</v>
      </c>
    </row>
    <row r="101" spans="5:8" x14ac:dyDescent="0.25">
      <c r="E101" s="7">
        <v>42772</v>
      </c>
      <c r="F101" s="20">
        <v>0.59027777777777779</v>
      </c>
      <c r="G101" s="8" t="s">
        <v>18</v>
      </c>
      <c r="H101" s="10" t="str">
        <f>Dane_wejściowe[[#This Row],[DATA]]&amp;"|"&amp;COUNTIF($E$25:E101,E101)</f>
        <v>42772|1</v>
      </c>
    </row>
    <row r="102" spans="5:8" x14ac:dyDescent="0.25">
      <c r="E102" s="7">
        <v>42772</v>
      </c>
      <c r="F102" s="20">
        <v>0.62152777777777779</v>
      </c>
      <c r="G102" s="8" t="s">
        <v>16</v>
      </c>
      <c r="H102" s="10" t="str">
        <f>Dane_wejściowe[[#This Row],[DATA]]&amp;"|"&amp;COUNTIF($E$25:E102,E102)</f>
        <v>42772|2</v>
      </c>
    </row>
    <row r="103" spans="5:8" x14ac:dyDescent="0.25">
      <c r="E103" s="7">
        <v>42772</v>
      </c>
      <c r="F103" s="20">
        <v>0.625</v>
      </c>
      <c r="G103" s="8" t="s">
        <v>18</v>
      </c>
      <c r="H103" s="10" t="str">
        <f>Dane_wejściowe[[#This Row],[DATA]]&amp;"|"&amp;COUNTIF($E$25:E103,E103)</f>
        <v>42772|3</v>
      </c>
    </row>
    <row r="104" spans="5:8" x14ac:dyDescent="0.25">
      <c r="E104" s="7">
        <v>42772</v>
      </c>
      <c r="F104" s="20">
        <v>0.65625</v>
      </c>
      <c r="G104" s="8" t="s">
        <v>16</v>
      </c>
      <c r="H104" s="10" t="str">
        <f>Dane_wejściowe[[#This Row],[DATA]]&amp;"|"&amp;COUNTIF($E$25:E104,E104)</f>
        <v>42772|4</v>
      </c>
    </row>
    <row r="105" spans="5:8" x14ac:dyDescent="0.25">
      <c r="E105" s="7">
        <v>42772</v>
      </c>
      <c r="F105" s="20">
        <v>0.65972222222222221</v>
      </c>
      <c r="G105" s="8" t="s">
        <v>18</v>
      </c>
      <c r="H105" s="10" t="str">
        <f>Dane_wejściowe[[#This Row],[DATA]]&amp;"|"&amp;COUNTIF($E$25:E105,E105)</f>
        <v>42772|5</v>
      </c>
    </row>
    <row r="106" spans="5:8" x14ac:dyDescent="0.25">
      <c r="E106" s="7">
        <v>42772</v>
      </c>
      <c r="F106" s="20">
        <v>0.69097222222222221</v>
      </c>
      <c r="G106" s="8" t="s">
        <v>16</v>
      </c>
      <c r="H106" s="10" t="str">
        <f>Dane_wejściowe[[#This Row],[DATA]]&amp;"|"&amp;COUNTIF($E$25:E106,E106)</f>
        <v>42772|6</v>
      </c>
    </row>
    <row r="107" spans="5:8" x14ac:dyDescent="0.25">
      <c r="E107" s="7">
        <v>42773</v>
      </c>
      <c r="F107" s="20">
        <v>0.51041666666666663</v>
      </c>
      <c r="G107" s="8" t="s">
        <v>20</v>
      </c>
      <c r="H107" s="10" t="str">
        <f>Dane_wejściowe[[#This Row],[DATA]]&amp;"|"&amp;COUNTIF($E$5:E107,E107)</f>
        <v>42773|1</v>
      </c>
    </row>
    <row r="108" spans="5:8" x14ac:dyDescent="0.25">
      <c r="E108" s="7">
        <v>42773</v>
      </c>
      <c r="F108" s="20">
        <v>0.54166666666666663</v>
      </c>
      <c r="G108" s="8" t="s">
        <v>16</v>
      </c>
      <c r="H108" s="10" t="str">
        <f>Dane_wejściowe[[#This Row],[DATA]]&amp;"|"&amp;COUNTIF($E$5:E108,E108)</f>
        <v>42773|2</v>
      </c>
    </row>
    <row r="109" spans="5:8" x14ac:dyDescent="0.25">
      <c r="E109" s="7">
        <v>42773</v>
      </c>
      <c r="F109" s="20">
        <v>0.55555555555555558</v>
      </c>
      <c r="G109" s="8" t="s">
        <v>20</v>
      </c>
      <c r="H109" s="10" t="str">
        <f>Dane_wejściowe[[#This Row],[DATA]]&amp;"|"&amp;COUNTIF($E$5:E109,E109)</f>
        <v>42773|3</v>
      </c>
    </row>
    <row r="110" spans="5:8" x14ac:dyDescent="0.25">
      <c r="E110" s="7">
        <v>42773</v>
      </c>
      <c r="F110" s="20">
        <v>0.58680555555555558</v>
      </c>
      <c r="G110" s="8" t="s">
        <v>16</v>
      </c>
      <c r="H110" s="10" t="str">
        <f>Dane_wejściowe[[#This Row],[DATA]]&amp;"|"&amp;COUNTIF($E$5:E110,E110)</f>
        <v>42773|4</v>
      </c>
    </row>
    <row r="111" spans="5:8" x14ac:dyDescent="0.25">
      <c r="E111" s="7">
        <v>42773</v>
      </c>
      <c r="F111" s="20">
        <v>0.59027777777777779</v>
      </c>
      <c r="G111" s="8" t="s">
        <v>20</v>
      </c>
      <c r="H111" s="10" t="str">
        <f>Dane_wejściowe[[#This Row],[DATA]]&amp;"|"&amp;COUNTIF($E$5:E111,E111)</f>
        <v>42773|5</v>
      </c>
    </row>
    <row r="112" spans="5:8" x14ac:dyDescent="0.25">
      <c r="E112" s="7">
        <v>42773</v>
      </c>
      <c r="F112" s="20">
        <v>0.62152777777777779</v>
      </c>
      <c r="G112" s="8" t="s">
        <v>16</v>
      </c>
      <c r="H112" s="10" t="str">
        <f>Dane_wejściowe[[#This Row],[DATA]]&amp;"|"&amp;COUNTIF($E$5:E112,E112)</f>
        <v>42773|6</v>
      </c>
    </row>
    <row r="113" spans="5:8" x14ac:dyDescent="0.25">
      <c r="E113" s="7">
        <v>42773</v>
      </c>
      <c r="F113" s="20">
        <v>0.625</v>
      </c>
      <c r="G113" s="8" t="s">
        <v>20</v>
      </c>
      <c r="H113" s="10" t="str">
        <f>Dane_wejściowe[[#This Row],[DATA]]&amp;"|"&amp;COUNTIF($E$5:E113,E113)</f>
        <v>42773|7</v>
      </c>
    </row>
    <row r="114" spans="5:8" x14ac:dyDescent="0.25">
      <c r="E114" s="7">
        <v>42773</v>
      </c>
      <c r="F114" s="20">
        <v>0.65625</v>
      </c>
      <c r="G114" s="8" t="s">
        <v>16</v>
      </c>
      <c r="H114" s="10" t="str">
        <f>Dane_wejściowe[[#This Row],[DATA]]&amp;"|"&amp;COUNTIF($E$5:E114,E114)</f>
        <v>42773|8</v>
      </c>
    </row>
    <row r="115" spans="5:8" x14ac:dyDescent="0.25">
      <c r="E115" s="7">
        <v>42774</v>
      </c>
      <c r="F115" s="20">
        <v>0.625</v>
      </c>
      <c r="G115" s="8" t="s">
        <v>21</v>
      </c>
      <c r="H115" s="10" t="str">
        <f>Dane_wejściowe[[#This Row],[DATA]]&amp;"|"&amp;COUNTIF($E$5:E115,E115)</f>
        <v>42774|1</v>
      </c>
    </row>
    <row r="116" spans="5:8" x14ac:dyDescent="0.25">
      <c r="E116" s="7">
        <v>42774</v>
      </c>
      <c r="F116" s="20">
        <v>0.65625</v>
      </c>
      <c r="G116" s="8" t="s">
        <v>16</v>
      </c>
      <c r="H116" s="10" t="str">
        <f>Dane_wejściowe[[#This Row],[DATA]]&amp;"|"&amp;COUNTIF($E$5:E116,E116)</f>
        <v>42774|2</v>
      </c>
    </row>
    <row r="117" spans="5:8" x14ac:dyDescent="0.25">
      <c r="E117" s="7">
        <v>42774</v>
      </c>
      <c r="F117" s="20">
        <v>0.65972222222222221</v>
      </c>
      <c r="G117" s="8" t="s">
        <v>21</v>
      </c>
      <c r="H117" s="10" t="str">
        <f>Dane_wejściowe[[#This Row],[DATA]]&amp;"|"&amp;COUNTIF($E$5:E117,E117)</f>
        <v>42774|3</v>
      </c>
    </row>
    <row r="118" spans="5:8" x14ac:dyDescent="0.25">
      <c r="E118" s="7">
        <v>42774</v>
      </c>
      <c r="F118" s="20">
        <v>0.69097222222222221</v>
      </c>
      <c r="G118" s="8" t="s">
        <v>16</v>
      </c>
      <c r="H118" s="10" t="str">
        <f>Dane_wejściowe[[#This Row],[DATA]]&amp;"|"&amp;COUNTIF($E$5:E118,E118)</f>
        <v>42774|4</v>
      </c>
    </row>
    <row r="119" spans="5:8" x14ac:dyDescent="0.25">
      <c r="E119" s="7">
        <v>42774</v>
      </c>
      <c r="F119" s="20">
        <v>0.69444444444444453</v>
      </c>
      <c r="G119" s="8" t="s">
        <v>21</v>
      </c>
      <c r="H119" s="10" t="str">
        <f>Dane_wejściowe[[#This Row],[DATA]]&amp;"|"&amp;COUNTIF($E$5:E119,E119)</f>
        <v>42774|5</v>
      </c>
    </row>
    <row r="120" spans="5:8" x14ac:dyDescent="0.25">
      <c r="E120" s="7">
        <v>42774</v>
      </c>
      <c r="F120" s="20">
        <v>0.72569444444444453</v>
      </c>
      <c r="G120" s="8" t="s">
        <v>16</v>
      </c>
      <c r="H120" s="10" t="str">
        <f>Dane_wejściowe[[#This Row],[DATA]]&amp;"|"&amp;COUNTIF($E$5:E120,E120)</f>
        <v>42774|6</v>
      </c>
    </row>
    <row r="121" spans="5:8" x14ac:dyDescent="0.25">
      <c r="E121" s="7">
        <v>42775</v>
      </c>
      <c r="F121" s="20">
        <v>0.55555555555555558</v>
      </c>
      <c r="G121" s="8" t="s">
        <v>17</v>
      </c>
      <c r="H121" s="10" t="str">
        <f>Dane_wejściowe[[#This Row],[DATA]]&amp;"|"&amp;COUNTIF($E$5:E121,E121)</f>
        <v>42775|1</v>
      </c>
    </row>
    <row r="122" spans="5:8" x14ac:dyDescent="0.25">
      <c r="E122" s="7">
        <v>42775</v>
      </c>
      <c r="F122" s="20">
        <v>0.58680555555555558</v>
      </c>
      <c r="G122" s="8" t="s">
        <v>16</v>
      </c>
      <c r="H122" s="10" t="str">
        <f>Dane_wejściowe[[#This Row],[DATA]]&amp;"|"&amp;COUNTIF($E$5:E122,E122)</f>
        <v>42775|2</v>
      </c>
    </row>
    <row r="123" spans="5:8" x14ac:dyDescent="0.25">
      <c r="E123" s="7">
        <v>42775</v>
      </c>
      <c r="F123" s="20">
        <v>0.59027777777777779</v>
      </c>
      <c r="G123" s="8" t="s">
        <v>17</v>
      </c>
      <c r="H123" s="10" t="str">
        <f>Dane_wejściowe[[#This Row],[DATA]]&amp;"|"&amp;COUNTIF($E$5:E123,E123)</f>
        <v>42775|3</v>
      </c>
    </row>
    <row r="124" spans="5:8" x14ac:dyDescent="0.25">
      <c r="E124" s="7">
        <v>42775</v>
      </c>
      <c r="F124" s="20">
        <v>0.62152777777777779</v>
      </c>
      <c r="G124" s="8" t="s">
        <v>16</v>
      </c>
      <c r="H124" s="10" t="str">
        <f>Dane_wejściowe[[#This Row],[DATA]]&amp;"|"&amp;COUNTIF($E$5:E124,E124)</f>
        <v>42775|4</v>
      </c>
    </row>
    <row r="125" spans="5:8" x14ac:dyDescent="0.25">
      <c r="E125" s="7">
        <v>42775</v>
      </c>
      <c r="F125" s="20">
        <v>0.625</v>
      </c>
      <c r="G125" s="8" t="s">
        <v>17</v>
      </c>
      <c r="H125" s="10" t="str">
        <f>Dane_wejściowe[[#This Row],[DATA]]&amp;"|"&amp;COUNTIF($E$5:E125,E125)</f>
        <v>42775|5</v>
      </c>
    </row>
    <row r="126" spans="5:8" x14ac:dyDescent="0.25">
      <c r="E126" s="7">
        <v>42775</v>
      </c>
      <c r="F126" s="20">
        <v>0.65625</v>
      </c>
      <c r="G126" s="8" t="s">
        <v>16</v>
      </c>
      <c r="H126" s="10" t="str">
        <f>Dane_wejściowe[[#This Row],[DATA]]&amp;"|"&amp;COUNTIF($E$5:E126,E126)</f>
        <v>42775|6</v>
      </c>
    </row>
    <row r="127" spans="5:8" x14ac:dyDescent="0.25">
      <c r="E127" s="7">
        <v>42775</v>
      </c>
      <c r="F127" s="20">
        <v>0.625</v>
      </c>
      <c r="G127" s="8" t="s">
        <v>17</v>
      </c>
      <c r="H127" s="10" t="str">
        <f>Dane_wejściowe[[#This Row],[DATA]]&amp;"|"&amp;COUNTIF($E$5:E127,E127)</f>
        <v>42775|7</v>
      </c>
    </row>
    <row r="128" spans="5:8" x14ac:dyDescent="0.25">
      <c r="E128" s="7">
        <v>42775</v>
      </c>
      <c r="F128" s="20">
        <v>0.65625</v>
      </c>
      <c r="G128" s="8" t="s">
        <v>16</v>
      </c>
      <c r="H128" s="10" t="str">
        <f>Dane_wejściowe[[#This Row],[DATA]]&amp;"|"&amp;COUNTIF($E$5:E128,E128)</f>
        <v>42775|8</v>
      </c>
    </row>
    <row r="129" spans="5:8" x14ac:dyDescent="0.25">
      <c r="E129" s="7">
        <v>42775</v>
      </c>
      <c r="F129" s="20">
        <v>0.65972222222222221</v>
      </c>
      <c r="G129" s="8" t="s">
        <v>17</v>
      </c>
      <c r="H129" s="10" t="str">
        <f>Dane_wejściowe[[#This Row],[DATA]]&amp;"|"&amp;COUNTIF($E$5:E129,E129)</f>
        <v>42775|9</v>
      </c>
    </row>
    <row r="130" spans="5:8" x14ac:dyDescent="0.25">
      <c r="E130" s="7">
        <v>42775</v>
      </c>
      <c r="F130" s="20">
        <v>0.69097222222222221</v>
      </c>
      <c r="G130" s="8" t="s">
        <v>16</v>
      </c>
      <c r="H130" s="10" t="str">
        <f>Dane_wejściowe[[#This Row],[DATA]]&amp;"|"&amp;COUNTIF($E$5:E130,E130)</f>
        <v>42775|10</v>
      </c>
    </row>
    <row r="131" spans="5:8" x14ac:dyDescent="0.25">
      <c r="E131" s="7">
        <v>42776</v>
      </c>
      <c r="F131" s="20">
        <v>0.625</v>
      </c>
      <c r="G131" s="8" t="s">
        <v>25</v>
      </c>
      <c r="H131" s="10" t="str">
        <f>Dane_wejściowe[[#This Row],[DATA]]&amp;"|"&amp;COUNTIF($E$5:E131,E131)</f>
        <v>42776|1</v>
      </c>
    </row>
    <row r="132" spans="5:8" x14ac:dyDescent="0.25">
      <c r="E132" s="7">
        <v>42776</v>
      </c>
      <c r="F132" s="20">
        <v>0.65625</v>
      </c>
      <c r="G132" s="8" t="s">
        <v>16</v>
      </c>
      <c r="H132" s="10" t="str">
        <f>Dane_wejściowe[[#This Row],[DATA]]&amp;"|"&amp;COUNTIF($E$5:E132,E132)</f>
        <v>42776|2</v>
      </c>
    </row>
    <row r="133" spans="5:8" x14ac:dyDescent="0.25">
      <c r="E133" s="7">
        <v>42776</v>
      </c>
      <c r="F133" s="20">
        <v>0.65972222222222221</v>
      </c>
      <c r="G133" s="8" t="s">
        <v>25</v>
      </c>
      <c r="H133" s="10" t="str">
        <f>Dane_wejściowe[[#This Row],[DATA]]&amp;"|"&amp;COUNTIF($E$5:E133,E133)</f>
        <v>42776|3</v>
      </c>
    </row>
    <row r="134" spans="5:8" x14ac:dyDescent="0.25">
      <c r="E134" s="7">
        <v>42776</v>
      </c>
      <c r="F134" s="20">
        <v>0.69097222222222221</v>
      </c>
      <c r="G134" s="8" t="s">
        <v>16</v>
      </c>
      <c r="H134" s="10" t="str">
        <f>Dane_wejściowe[[#This Row],[DATA]]&amp;"|"&amp;COUNTIF($E$5:E134,E134)</f>
        <v>42776|4</v>
      </c>
    </row>
    <row r="135" spans="5:8" x14ac:dyDescent="0.25">
      <c r="E135" s="7">
        <v>42779</v>
      </c>
      <c r="F135" s="20">
        <v>0.59027777777777779</v>
      </c>
      <c r="G135" s="8" t="s">
        <v>18</v>
      </c>
      <c r="H135" s="10" t="str">
        <f>Dane_wejściowe[[#This Row],[DATA]]&amp;"|"&amp;COUNTIF($E$5:E135,E135)</f>
        <v>42779|1</v>
      </c>
    </row>
    <row r="136" spans="5:8" x14ac:dyDescent="0.25">
      <c r="E136" s="7">
        <v>42779</v>
      </c>
      <c r="F136" s="20">
        <v>0.62152777777777779</v>
      </c>
      <c r="G136" s="8" t="s">
        <v>16</v>
      </c>
      <c r="H136" s="10" t="str">
        <f>Dane_wejściowe[[#This Row],[DATA]]&amp;"|"&amp;COUNTIF($E$5:E136,E136)</f>
        <v>42779|2</v>
      </c>
    </row>
    <row r="137" spans="5:8" x14ac:dyDescent="0.25">
      <c r="E137" s="7">
        <v>42779</v>
      </c>
      <c r="F137" s="20">
        <v>0.625</v>
      </c>
      <c r="G137" s="8" t="s">
        <v>18</v>
      </c>
      <c r="H137" s="10" t="str">
        <f>Dane_wejściowe[[#This Row],[DATA]]&amp;"|"&amp;COUNTIF($E$5:E137,E137)</f>
        <v>42779|3</v>
      </c>
    </row>
    <row r="138" spans="5:8" x14ac:dyDescent="0.25">
      <c r="E138" s="7">
        <v>42779</v>
      </c>
      <c r="F138" s="20">
        <v>0.65625</v>
      </c>
      <c r="G138" s="8" t="s">
        <v>16</v>
      </c>
      <c r="H138" s="10" t="str">
        <f>Dane_wejściowe[[#This Row],[DATA]]&amp;"|"&amp;COUNTIF($E$5:E138,E138)</f>
        <v>42779|4</v>
      </c>
    </row>
    <row r="139" spans="5:8" x14ac:dyDescent="0.25">
      <c r="E139" s="7">
        <v>42779</v>
      </c>
      <c r="F139" s="20">
        <v>0.65972222222222221</v>
      </c>
      <c r="G139" s="8" t="s">
        <v>18</v>
      </c>
      <c r="H139" s="10" t="str">
        <f>Dane_wejściowe[[#This Row],[DATA]]&amp;"|"&amp;COUNTIF($E$5:E139,E139)</f>
        <v>42779|5</v>
      </c>
    </row>
    <row r="140" spans="5:8" x14ac:dyDescent="0.25">
      <c r="E140" s="7">
        <v>42779</v>
      </c>
      <c r="F140" s="20">
        <v>0.69097222222222221</v>
      </c>
      <c r="G140" s="8" t="s">
        <v>16</v>
      </c>
      <c r="H140" s="10" t="str">
        <f>Dane_wejściowe[[#This Row],[DATA]]&amp;"|"&amp;COUNTIF($E$5:E140,E140)</f>
        <v>42779|6</v>
      </c>
    </row>
    <row r="141" spans="5:8" x14ac:dyDescent="0.25">
      <c r="E141" s="7">
        <v>42780</v>
      </c>
      <c r="F141" s="20">
        <v>0.51041666666666663</v>
      </c>
      <c r="G141" s="8" t="s">
        <v>20</v>
      </c>
      <c r="H141" s="10" t="str">
        <f>Dane_wejściowe[[#This Row],[DATA]]&amp;"|"&amp;COUNTIF($E$5:E141,E141)</f>
        <v>42780|1</v>
      </c>
    </row>
    <row r="142" spans="5:8" x14ac:dyDescent="0.25">
      <c r="E142" s="7">
        <v>42780</v>
      </c>
      <c r="F142" s="20">
        <v>0.54166666666666663</v>
      </c>
      <c r="G142" s="8" t="s">
        <v>16</v>
      </c>
      <c r="H142" s="10" t="str">
        <f>Dane_wejściowe[[#This Row],[DATA]]&amp;"|"&amp;COUNTIF($E$5:E142,E142)</f>
        <v>42780|2</v>
      </c>
    </row>
    <row r="143" spans="5:8" x14ac:dyDescent="0.25">
      <c r="E143" s="7">
        <v>42780</v>
      </c>
      <c r="F143" s="20">
        <v>0.55555555555555558</v>
      </c>
      <c r="G143" s="8" t="s">
        <v>20</v>
      </c>
      <c r="H143" s="10" t="str">
        <f>Dane_wejściowe[[#This Row],[DATA]]&amp;"|"&amp;COUNTIF($E$5:E143,E143)</f>
        <v>42780|3</v>
      </c>
    </row>
    <row r="144" spans="5:8" x14ac:dyDescent="0.25">
      <c r="E144" s="7">
        <v>42780</v>
      </c>
      <c r="F144" s="20">
        <v>0.58680555555555558</v>
      </c>
      <c r="G144" s="8" t="s">
        <v>16</v>
      </c>
      <c r="H144" s="10" t="str">
        <f>Dane_wejściowe[[#This Row],[DATA]]&amp;"|"&amp;COUNTIF($E$5:E144,E144)</f>
        <v>42780|4</v>
      </c>
    </row>
    <row r="145" spans="5:8" x14ac:dyDescent="0.25">
      <c r="E145" s="7">
        <v>42780</v>
      </c>
      <c r="F145" s="20">
        <v>0.59027777777777779</v>
      </c>
      <c r="G145" s="8" t="s">
        <v>20</v>
      </c>
      <c r="H145" s="10" t="str">
        <f>Dane_wejściowe[[#This Row],[DATA]]&amp;"|"&amp;COUNTIF($E$5:E145,E145)</f>
        <v>42780|5</v>
      </c>
    </row>
    <row r="146" spans="5:8" x14ac:dyDescent="0.25">
      <c r="E146" s="7">
        <v>42780</v>
      </c>
      <c r="F146" s="20">
        <v>0.62152777777777779</v>
      </c>
      <c r="G146" s="8" t="s">
        <v>16</v>
      </c>
      <c r="H146" s="10" t="str">
        <f>Dane_wejściowe[[#This Row],[DATA]]&amp;"|"&amp;COUNTIF($E$5:E146,E146)</f>
        <v>42780|6</v>
      </c>
    </row>
    <row r="147" spans="5:8" x14ac:dyDescent="0.25">
      <c r="E147" s="7">
        <v>42780</v>
      </c>
      <c r="F147" s="20">
        <v>0.625</v>
      </c>
      <c r="G147" s="8" t="s">
        <v>20</v>
      </c>
      <c r="H147" s="10" t="str">
        <f>Dane_wejściowe[[#This Row],[DATA]]&amp;"|"&amp;COUNTIF($E$5:E147,E147)</f>
        <v>42780|7</v>
      </c>
    </row>
    <row r="148" spans="5:8" x14ac:dyDescent="0.25">
      <c r="E148" s="7">
        <v>42780</v>
      </c>
      <c r="F148" s="20">
        <v>0.65625</v>
      </c>
      <c r="G148" s="8" t="s">
        <v>16</v>
      </c>
      <c r="H148" s="10" t="str">
        <f>Dane_wejściowe[[#This Row],[DATA]]&amp;"|"&amp;COUNTIF($E$5:E148,E148)</f>
        <v>42780|8</v>
      </c>
    </row>
    <row r="149" spans="5:8" x14ac:dyDescent="0.25">
      <c r="E149" s="7">
        <v>42781</v>
      </c>
      <c r="F149" s="20">
        <v>0.625</v>
      </c>
      <c r="G149" s="8" t="s">
        <v>21</v>
      </c>
      <c r="H149" s="10" t="str">
        <f>Dane_wejściowe[[#This Row],[DATA]]&amp;"|"&amp;COUNTIF($E$5:E149,E149)</f>
        <v>42781|1</v>
      </c>
    </row>
    <row r="150" spans="5:8" x14ac:dyDescent="0.25">
      <c r="E150" s="7">
        <v>42781</v>
      </c>
      <c r="F150" s="20">
        <v>0.65625</v>
      </c>
      <c r="G150" s="8" t="s">
        <v>16</v>
      </c>
      <c r="H150" s="10" t="str">
        <f>Dane_wejściowe[[#This Row],[DATA]]&amp;"|"&amp;COUNTIF($E$5:E150,E150)</f>
        <v>42781|2</v>
      </c>
    </row>
    <row r="151" spans="5:8" x14ac:dyDescent="0.25">
      <c r="E151" s="7">
        <v>42781</v>
      </c>
      <c r="F151" s="20">
        <v>0.65972222222222221</v>
      </c>
      <c r="G151" s="8" t="s">
        <v>21</v>
      </c>
      <c r="H151" s="10" t="str">
        <f>Dane_wejściowe[[#This Row],[DATA]]&amp;"|"&amp;COUNTIF($E$5:E151,E151)</f>
        <v>42781|3</v>
      </c>
    </row>
    <row r="152" spans="5:8" x14ac:dyDescent="0.25">
      <c r="E152" s="7">
        <v>42781</v>
      </c>
      <c r="F152" s="20">
        <v>0.69097222222222221</v>
      </c>
      <c r="G152" s="8" t="s">
        <v>16</v>
      </c>
      <c r="H152" s="10" t="str">
        <f>Dane_wejściowe[[#This Row],[DATA]]&amp;"|"&amp;COUNTIF($E$5:E152,E152)</f>
        <v>42781|4</v>
      </c>
    </row>
    <row r="153" spans="5:8" x14ac:dyDescent="0.25">
      <c r="E153" s="7">
        <v>42781</v>
      </c>
      <c r="F153" s="20">
        <v>0.69444444444444453</v>
      </c>
      <c r="G153" s="8" t="s">
        <v>21</v>
      </c>
      <c r="H153" s="10" t="str">
        <f>Dane_wejściowe[[#This Row],[DATA]]&amp;"|"&amp;COUNTIF($E$5:E153,E153)</f>
        <v>42781|5</v>
      </c>
    </row>
    <row r="154" spans="5:8" x14ac:dyDescent="0.25">
      <c r="E154" s="7">
        <v>42781</v>
      </c>
      <c r="F154" s="20">
        <v>0.72569444444444453</v>
      </c>
      <c r="G154" s="8" t="s">
        <v>16</v>
      </c>
      <c r="H154" s="10" t="str">
        <f>Dane_wejściowe[[#This Row],[DATA]]&amp;"|"&amp;COUNTIF($E$5:E154,E154)</f>
        <v>42781|6</v>
      </c>
    </row>
    <row r="155" spans="5:8" x14ac:dyDescent="0.25">
      <c r="E155" s="7">
        <v>42782</v>
      </c>
      <c r="F155" s="20">
        <v>0.55555555555555558</v>
      </c>
      <c r="G155" s="8" t="s">
        <v>17</v>
      </c>
      <c r="H155" s="10" t="str">
        <f>Dane_wejściowe[[#This Row],[DATA]]&amp;"|"&amp;COUNTIF($E$5:E155,E155)</f>
        <v>42782|1</v>
      </c>
    </row>
    <row r="156" spans="5:8" x14ac:dyDescent="0.25">
      <c r="E156" s="7">
        <v>42782</v>
      </c>
      <c r="F156" s="20">
        <v>0.58680555555555558</v>
      </c>
      <c r="G156" s="8" t="s">
        <v>16</v>
      </c>
      <c r="H156" s="10" t="str">
        <f>Dane_wejściowe[[#This Row],[DATA]]&amp;"|"&amp;COUNTIF($E$5:E156,E156)</f>
        <v>42782|2</v>
      </c>
    </row>
    <row r="157" spans="5:8" x14ac:dyDescent="0.25">
      <c r="E157" s="7">
        <v>42782</v>
      </c>
      <c r="F157" s="20">
        <v>0.59027777777777779</v>
      </c>
      <c r="G157" s="8" t="s">
        <v>17</v>
      </c>
      <c r="H157" s="10" t="str">
        <f>Dane_wejściowe[[#This Row],[DATA]]&amp;"|"&amp;COUNTIF($E$5:E157,E157)</f>
        <v>42782|3</v>
      </c>
    </row>
    <row r="158" spans="5:8" x14ac:dyDescent="0.25">
      <c r="E158" s="7">
        <v>42782</v>
      </c>
      <c r="F158" s="20">
        <v>0.62152777777777779</v>
      </c>
      <c r="G158" s="8" t="s">
        <v>16</v>
      </c>
      <c r="H158" s="10" t="str">
        <f>Dane_wejściowe[[#This Row],[DATA]]&amp;"|"&amp;COUNTIF($E$5:E158,E158)</f>
        <v>42782|4</v>
      </c>
    </row>
    <row r="159" spans="5:8" x14ac:dyDescent="0.25">
      <c r="E159" s="7">
        <v>42782</v>
      </c>
      <c r="F159" s="20">
        <v>0.625</v>
      </c>
      <c r="G159" s="8" t="s">
        <v>17</v>
      </c>
      <c r="H159" s="10" t="str">
        <f>Dane_wejściowe[[#This Row],[DATA]]&amp;"|"&amp;COUNTIF($E$5:E159,E159)</f>
        <v>42782|5</v>
      </c>
    </row>
    <row r="160" spans="5:8" x14ac:dyDescent="0.25">
      <c r="E160" s="7">
        <v>42782</v>
      </c>
      <c r="F160" s="20">
        <v>0.65625</v>
      </c>
      <c r="G160" s="8" t="s">
        <v>16</v>
      </c>
      <c r="H160" s="10" t="str">
        <f>Dane_wejściowe[[#This Row],[DATA]]&amp;"|"&amp;COUNTIF($E$5:E160,E160)</f>
        <v>42782|6</v>
      </c>
    </row>
    <row r="161" spans="5:8" x14ac:dyDescent="0.25">
      <c r="E161" s="7">
        <v>42782</v>
      </c>
      <c r="F161" s="20">
        <v>0.625</v>
      </c>
      <c r="G161" s="8" t="s">
        <v>17</v>
      </c>
      <c r="H161" s="10" t="str">
        <f>Dane_wejściowe[[#This Row],[DATA]]&amp;"|"&amp;COUNTIF($E$5:E161,E161)</f>
        <v>42782|7</v>
      </c>
    </row>
    <row r="162" spans="5:8" x14ac:dyDescent="0.25">
      <c r="E162" s="7">
        <v>42782</v>
      </c>
      <c r="F162" s="20">
        <v>0.65625</v>
      </c>
      <c r="G162" s="8" t="s">
        <v>16</v>
      </c>
      <c r="H162" s="10" t="str">
        <f>Dane_wejściowe[[#This Row],[DATA]]&amp;"|"&amp;COUNTIF($E$5:E162,E162)</f>
        <v>42782|8</v>
      </c>
    </row>
    <row r="163" spans="5:8" x14ac:dyDescent="0.25">
      <c r="E163" s="7">
        <v>42782</v>
      </c>
      <c r="F163" s="20">
        <v>0.65972222222222221</v>
      </c>
      <c r="G163" s="8" t="s">
        <v>17</v>
      </c>
      <c r="H163" s="10" t="str">
        <f>Dane_wejściowe[[#This Row],[DATA]]&amp;"|"&amp;COUNTIF($E$5:E163,E163)</f>
        <v>42782|9</v>
      </c>
    </row>
    <row r="164" spans="5:8" x14ac:dyDescent="0.25">
      <c r="E164" s="7">
        <v>42782</v>
      </c>
      <c r="F164" s="20">
        <v>0.69097222222222221</v>
      </c>
      <c r="G164" s="8" t="s">
        <v>16</v>
      </c>
      <c r="H164" s="10" t="str">
        <f>Dane_wejściowe[[#This Row],[DATA]]&amp;"|"&amp;COUNTIF($E$5:E164,E164)</f>
        <v>42782|10</v>
      </c>
    </row>
    <row r="165" spans="5:8" x14ac:dyDescent="0.25">
      <c r="E165" s="7">
        <v>42783</v>
      </c>
      <c r="F165" s="20">
        <v>0.625</v>
      </c>
      <c r="G165" s="8" t="s">
        <v>25</v>
      </c>
      <c r="H165" s="10" t="str">
        <f>Dane_wejściowe[[#This Row],[DATA]]&amp;"|"&amp;COUNTIF($E$5:E165,E165)</f>
        <v>42783|1</v>
      </c>
    </row>
    <row r="166" spans="5:8" x14ac:dyDescent="0.25">
      <c r="E166" s="7">
        <v>42783</v>
      </c>
      <c r="F166" s="20">
        <v>0.65625</v>
      </c>
      <c r="G166" s="8" t="s">
        <v>16</v>
      </c>
      <c r="H166" s="10" t="str">
        <f>Dane_wejściowe[[#This Row],[DATA]]&amp;"|"&amp;COUNTIF($E$5:E166,E166)</f>
        <v>42783|2</v>
      </c>
    </row>
    <row r="167" spans="5:8" x14ac:dyDescent="0.25">
      <c r="E167" s="7">
        <v>42783</v>
      </c>
      <c r="F167" s="20">
        <v>0.65972222222222221</v>
      </c>
      <c r="G167" s="8" t="s">
        <v>25</v>
      </c>
      <c r="H167" s="10" t="str">
        <f>Dane_wejściowe[[#This Row],[DATA]]&amp;"|"&amp;COUNTIF($E$5:E167,E167)</f>
        <v>42783|3</v>
      </c>
    </row>
    <row r="168" spans="5:8" x14ac:dyDescent="0.25">
      <c r="E168" s="7">
        <v>42783</v>
      </c>
      <c r="F168" s="20">
        <v>0.69097222222222221</v>
      </c>
      <c r="G168" s="8" t="s">
        <v>16</v>
      </c>
      <c r="H168" s="10" t="str">
        <f>Dane_wejściowe[[#This Row],[DATA]]&amp;"|"&amp;COUNTIF($E$5:E168,E168)</f>
        <v>42783|4</v>
      </c>
    </row>
    <row r="169" spans="5:8" x14ac:dyDescent="0.25">
      <c r="E169" s="7">
        <v>42786</v>
      </c>
      <c r="F169" s="20">
        <v>0.59027777777777779</v>
      </c>
      <c r="G169" s="8" t="s">
        <v>18</v>
      </c>
      <c r="H169" s="10" t="str">
        <f>Dane_wejściowe[[#This Row],[DATA]]&amp;"|"&amp;COUNTIF($E$5:E169,E169)</f>
        <v>42786|1</v>
      </c>
    </row>
    <row r="170" spans="5:8" x14ac:dyDescent="0.25">
      <c r="E170" s="7">
        <v>42786</v>
      </c>
      <c r="F170" s="20">
        <v>0.62152777777777779</v>
      </c>
      <c r="G170" s="8" t="s">
        <v>16</v>
      </c>
      <c r="H170" s="10" t="str">
        <f>Dane_wejściowe[[#This Row],[DATA]]&amp;"|"&amp;COUNTIF($E$5:E170,E170)</f>
        <v>42786|2</v>
      </c>
    </row>
    <row r="171" spans="5:8" x14ac:dyDescent="0.25">
      <c r="E171" s="7">
        <v>42786</v>
      </c>
      <c r="F171" s="20">
        <v>0.625</v>
      </c>
      <c r="G171" s="8" t="s">
        <v>18</v>
      </c>
      <c r="H171" s="10" t="str">
        <f>Dane_wejściowe[[#This Row],[DATA]]&amp;"|"&amp;COUNTIF($E$5:E171,E171)</f>
        <v>42786|3</v>
      </c>
    </row>
    <row r="172" spans="5:8" x14ac:dyDescent="0.25">
      <c r="E172" s="7">
        <v>42786</v>
      </c>
      <c r="F172" s="20">
        <v>0.65625</v>
      </c>
      <c r="G172" s="8" t="s">
        <v>16</v>
      </c>
      <c r="H172" s="10" t="str">
        <f>Dane_wejściowe[[#This Row],[DATA]]&amp;"|"&amp;COUNTIF($E$5:E172,E172)</f>
        <v>42786|4</v>
      </c>
    </row>
    <row r="173" spans="5:8" x14ac:dyDescent="0.25">
      <c r="E173" s="7">
        <v>42786</v>
      </c>
      <c r="F173" s="20">
        <v>0.65972222222222221</v>
      </c>
      <c r="G173" s="8" t="s">
        <v>18</v>
      </c>
      <c r="H173" s="10" t="str">
        <f>Dane_wejściowe[[#This Row],[DATA]]&amp;"|"&amp;COUNTIF($E$5:E173,E173)</f>
        <v>42786|5</v>
      </c>
    </row>
    <row r="174" spans="5:8" x14ac:dyDescent="0.25">
      <c r="E174" s="7">
        <v>42786</v>
      </c>
      <c r="F174" s="20">
        <v>0.69097222222222221</v>
      </c>
      <c r="G174" s="8" t="s">
        <v>16</v>
      </c>
      <c r="H174" s="10" t="str">
        <f>Dane_wejściowe[[#This Row],[DATA]]&amp;"|"&amp;COUNTIF($E$5:E174,E174)</f>
        <v>42786|6</v>
      </c>
    </row>
    <row r="175" spans="5:8" x14ac:dyDescent="0.25">
      <c r="E175" s="7">
        <v>42787</v>
      </c>
      <c r="F175" s="20">
        <v>0.51041666666666663</v>
      </c>
      <c r="G175" s="8" t="s">
        <v>20</v>
      </c>
      <c r="H175" s="10" t="str">
        <f>Dane_wejściowe[[#This Row],[DATA]]&amp;"|"&amp;COUNTIF($E$5:E175,E175)</f>
        <v>42787|1</v>
      </c>
    </row>
    <row r="176" spans="5:8" x14ac:dyDescent="0.25">
      <c r="E176" s="7">
        <v>42787</v>
      </c>
      <c r="F176" s="20">
        <v>0.54166666666666663</v>
      </c>
      <c r="G176" s="8" t="s">
        <v>16</v>
      </c>
      <c r="H176" s="10" t="str">
        <f>Dane_wejściowe[[#This Row],[DATA]]&amp;"|"&amp;COUNTIF($E$5:E176,E176)</f>
        <v>42787|2</v>
      </c>
    </row>
    <row r="177" spans="5:8" x14ac:dyDescent="0.25">
      <c r="E177" s="7">
        <v>42787</v>
      </c>
      <c r="F177" s="20">
        <v>0.55555555555555558</v>
      </c>
      <c r="G177" s="8" t="s">
        <v>20</v>
      </c>
      <c r="H177" s="10" t="str">
        <f>Dane_wejściowe[[#This Row],[DATA]]&amp;"|"&amp;COUNTIF($E$5:E177,E177)</f>
        <v>42787|3</v>
      </c>
    </row>
    <row r="178" spans="5:8" x14ac:dyDescent="0.25">
      <c r="E178" s="7">
        <v>42787</v>
      </c>
      <c r="F178" s="20">
        <v>0.58680555555555558</v>
      </c>
      <c r="G178" s="8" t="s">
        <v>16</v>
      </c>
      <c r="H178" s="10" t="str">
        <f>Dane_wejściowe[[#This Row],[DATA]]&amp;"|"&amp;COUNTIF($E$5:E178,E178)</f>
        <v>42787|4</v>
      </c>
    </row>
    <row r="179" spans="5:8" x14ac:dyDescent="0.25">
      <c r="E179" s="7">
        <v>42787</v>
      </c>
      <c r="F179" s="20">
        <v>0.59027777777777779</v>
      </c>
      <c r="G179" s="8" t="s">
        <v>20</v>
      </c>
      <c r="H179" s="10" t="str">
        <f>Dane_wejściowe[[#This Row],[DATA]]&amp;"|"&amp;COUNTIF($E$5:E179,E179)</f>
        <v>42787|5</v>
      </c>
    </row>
    <row r="180" spans="5:8" x14ac:dyDescent="0.25">
      <c r="E180" s="7">
        <v>42787</v>
      </c>
      <c r="F180" s="20">
        <v>0.62152777777777779</v>
      </c>
      <c r="G180" s="8" t="s">
        <v>16</v>
      </c>
      <c r="H180" s="10" t="str">
        <f>Dane_wejściowe[[#This Row],[DATA]]&amp;"|"&amp;COUNTIF($E$5:E180,E180)</f>
        <v>42787|6</v>
      </c>
    </row>
    <row r="181" spans="5:8" x14ac:dyDescent="0.25">
      <c r="E181" s="7">
        <v>42787</v>
      </c>
      <c r="F181" s="20">
        <v>0.625</v>
      </c>
      <c r="G181" s="8" t="s">
        <v>20</v>
      </c>
      <c r="H181" s="10" t="str">
        <f>Dane_wejściowe[[#This Row],[DATA]]&amp;"|"&amp;COUNTIF($E$5:E181,E181)</f>
        <v>42787|7</v>
      </c>
    </row>
    <row r="182" spans="5:8" x14ac:dyDescent="0.25">
      <c r="E182" s="7">
        <v>42787</v>
      </c>
      <c r="F182" s="20">
        <v>0.65625</v>
      </c>
      <c r="G182" s="8" t="s">
        <v>16</v>
      </c>
      <c r="H182" s="10" t="str">
        <f>Dane_wejściowe[[#This Row],[DATA]]&amp;"|"&amp;COUNTIF($E$5:E182,E182)</f>
        <v>42787|8</v>
      </c>
    </row>
    <row r="183" spans="5:8" x14ac:dyDescent="0.25">
      <c r="E183" s="7">
        <v>42788</v>
      </c>
      <c r="F183" s="20">
        <v>0.625</v>
      </c>
      <c r="G183" s="8" t="s">
        <v>21</v>
      </c>
      <c r="H183" s="10" t="str">
        <f>Dane_wejściowe[[#This Row],[DATA]]&amp;"|"&amp;COUNTIF($E$5:E183,E183)</f>
        <v>42788|1</v>
      </c>
    </row>
    <row r="184" spans="5:8" x14ac:dyDescent="0.25">
      <c r="E184" s="7">
        <v>42788</v>
      </c>
      <c r="F184" s="20">
        <v>0.65625</v>
      </c>
      <c r="G184" s="8" t="s">
        <v>16</v>
      </c>
      <c r="H184" s="10" t="str">
        <f>Dane_wejściowe[[#This Row],[DATA]]&amp;"|"&amp;COUNTIF($E$5:E184,E184)</f>
        <v>42788|2</v>
      </c>
    </row>
    <row r="185" spans="5:8" x14ac:dyDescent="0.25">
      <c r="E185" s="7">
        <v>42788</v>
      </c>
      <c r="F185" s="20">
        <v>0.65972222222222221</v>
      </c>
      <c r="G185" s="8" t="s">
        <v>21</v>
      </c>
      <c r="H185" s="10" t="str">
        <f>Dane_wejściowe[[#This Row],[DATA]]&amp;"|"&amp;COUNTIF($E$5:E185,E185)</f>
        <v>42788|3</v>
      </c>
    </row>
    <row r="186" spans="5:8" x14ac:dyDescent="0.25">
      <c r="E186" s="7">
        <v>42788</v>
      </c>
      <c r="F186" s="20">
        <v>0.69097222222222221</v>
      </c>
      <c r="G186" s="8" t="s">
        <v>16</v>
      </c>
      <c r="H186" s="10" t="str">
        <f>Dane_wejściowe[[#This Row],[DATA]]&amp;"|"&amp;COUNTIF($E$5:E186,E186)</f>
        <v>42788|4</v>
      </c>
    </row>
    <row r="187" spans="5:8" x14ac:dyDescent="0.25">
      <c r="E187" s="7">
        <v>42788</v>
      </c>
      <c r="F187" s="20">
        <v>0.69444444444444453</v>
      </c>
      <c r="G187" s="8" t="s">
        <v>21</v>
      </c>
      <c r="H187" s="10" t="str">
        <f>Dane_wejściowe[[#This Row],[DATA]]&amp;"|"&amp;COUNTIF($E$5:E187,E187)</f>
        <v>42788|5</v>
      </c>
    </row>
    <row r="188" spans="5:8" x14ac:dyDescent="0.25">
      <c r="E188" s="7">
        <v>42788</v>
      </c>
      <c r="F188" s="20">
        <v>0.72569444444444453</v>
      </c>
      <c r="G188" s="8" t="s">
        <v>16</v>
      </c>
      <c r="H188" s="10" t="str">
        <f>Dane_wejściowe[[#This Row],[DATA]]&amp;"|"&amp;COUNTIF($E$5:E188,E188)</f>
        <v>42788|6</v>
      </c>
    </row>
    <row r="189" spans="5:8" x14ac:dyDescent="0.25">
      <c r="E189" s="7">
        <v>42789</v>
      </c>
      <c r="F189" s="20">
        <v>0.55555555555555558</v>
      </c>
      <c r="G189" s="8" t="s">
        <v>17</v>
      </c>
      <c r="H189" s="10" t="str">
        <f>Dane_wejściowe[[#This Row],[DATA]]&amp;"|"&amp;COUNTIF($E$5:E189,E189)</f>
        <v>42789|1</v>
      </c>
    </row>
    <row r="190" spans="5:8" x14ac:dyDescent="0.25">
      <c r="E190" s="7">
        <v>42789</v>
      </c>
      <c r="F190" s="20">
        <v>0.58680555555555558</v>
      </c>
      <c r="G190" s="8" t="s">
        <v>16</v>
      </c>
      <c r="H190" s="10" t="str">
        <f>Dane_wejściowe[[#This Row],[DATA]]&amp;"|"&amp;COUNTIF($E$5:E190,E190)</f>
        <v>42789|2</v>
      </c>
    </row>
    <row r="191" spans="5:8" x14ac:dyDescent="0.25">
      <c r="E191" s="7">
        <v>42789</v>
      </c>
      <c r="F191" s="20">
        <v>0.59027777777777779</v>
      </c>
      <c r="G191" s="8" t="s">
        <v>17</v>
      </c>
      <c r="H191" s="10" t="str">
        <f>Dane_wejściowe[[#This Row],[DATA]]&amp;"|"&amp;COUNTIF($E$5:E191,E191)</f>
        <v>42789|3</v>
      </c>
    </row>
    <row r="192" spans="5:8" x14ac:dyDescent="0.25">
      <c r="E192" s="7">
        <v>42789</v>
      </c>
      <c r="F192" s="20">
        <v>0.62152777777777779</v>
      </c>
      <c r="G192" s="8" t="s">
        <v>16</v>
      </c>
      <c r="H192" s="10" t="str">
        <f>Dane_wejściowe[[#This Row],[DATA]]&amp;"|"&amp;COUNTIF($E$5:E192,E192)</f>
        <v>42789|4</v>
      </c>
    </row>
    <row r="193" spans="5:8" x14ac:dyDescent="0.25">
      <c r="E193" s="7">
        <v>42789</v>
      </c>
      <c r="F193" s="20">
        <v>0.625</v>
      </c>
      <c r="G193" s="8" t="s">
        <v>17</v>
      </c>
      <c r="H193" s="10" t="str">
        <f>Dane_wejściowe[[#This Row],[DATA]]&amp;"|"&amp;COUNTIF($E$5:E193,E193)</f>
        <v>42789|5</v>
      </c>
    </row>
    <row r="194" spans="5:8" x14ac:dyDescent="0.25">
      <c r="E194" s="7">
        <v>42789</v>
      </c>
      <c r="F194" s="20">
        <v>0.65625</v>
      </c>
      <c r="G194" s="8" t="s">
        <v>16</v>
      </c>
      <c r="H194" s="10" t="str">
        <f>Dane_wejściowe[[#This Row],[DATA]]&amp;"|"&amp;COUNTIF($E$5:E194,E194)</f>
        <v>42789|6</v>
      </c>
    </row>
    <row r="195" spans="5:8" x14ac:dyDescent="0.25">
      <c r="E195" s="7">
        <v>42789</v>
      </c>
      <c r="F195" s="20">
        <v>0.625</v>
      </c>
      <c r="G195" s="8" t="s">
        <v>17</v>
      </c>
      <c r="H195" s="10" t="str">
        <f>Dane_wejściowe[[#This Row],[DATA]]&amp;"|"&amp;COUNTIF($E$5:E195,E195)</f>
        <v>42789|7</v>
      </c>
    </row>
    <row r="196" spans="5:8" x14ac:dyDescent="0.25">
      <c r="E196" s="7">
        <v>42789</v>
      </c>
      <c r="F196" s="20">
        <v>0.65625</v>
      </c>
      <c r="G196" s="8" t="s">
        <v>16</v>
      </c>
      <c r="H196" s="10" t="str">
        <f>Dane_wejściowe[[#This Row],[DATA]]&amp;"|"&amp;COUNTIF($E$5:E196,E196)</f>
        <v>42789|8</v>
      </c>
    </row>
    <row r="197" spans="5:8" x14ac:dyDescent="0.25">
      <c r="E197" s="7">
        <v>42789</v>
      </c>
      <c r="F197" s="20">
        <v>0.65972222222222221</v>
      </c>
      <c r="G197" s="8" t="s">
        <v>17</v>
      </c>
      <c r="H197" s="10" t="str">
        <f>Dane_wejściowe[[#This Row],[DATA]]&amp;"|"&amp;COUNTIF($E$5:E197,E197)</f>
        <v>42789|9</v>
      </c>
    </row>
    <row r="198" spans="5:8" x14ac:dyDescent="0.25">
      <c r="E198" s="7">
        <v>42789</v>
      </c>
      <c r="F198" s="20">
        <v>0.69097222222222221</v>
      </c>
      <c r="G198" s="8" t="s">
        <v>16</v>
      </c>
      <c r="H198" s="10" t="str">
        <f>Dane_wejściowe[[#This Row],[DATA]]&amp;"|"&amp;COUNTIF($E$5:E198,E198)</f>
        <v>42789|10</v>
      </c>
    </row>
    <row r="199" spans="5:8" x14ac:dyDescent="0.25">
      <c r="E199" s="7">
        <v>42790</v>
      </c>
      <c r="F199" s="20">
        <v>0.625</v>
      </c>
      <c r="G199" s="8" t="s">
        <v>25</v>
      </c>
      <c r="H199" s="10" t="str">
        <f>Dane_wejściowe[[#This Row],[DATA]]&amp;"|"&amp;COUNTIF($E$5:E199,E199)</f>
        <v>42790|1</v>
      </c>
    </row>
    <row r="200" spans="5:8" x14ac:dyDescent="0.25">
      <c r="E200" s="7">
        <v>42790</v>
      </c>
      <c r="F200" s="20">
        <v>0.65625</v>
      </c>
      <c r="G200" s="8" t="s">
        <v>16</v>
      </c>
      <c r="H200" s="10" t="str">
        <f>Dane_wejściowe[[#This Row],[DATA]]&amp;"|"&amp;COUNTIF($E$5:E200,E200)</f>
        <v>42790|2</v>
      </c>
    </row>
    <row r="201" spans="5:8" x14ac:dyDescent="0.25">
      <c r="E201" s="7">
        <v>42790</v>
      </c>
      <c r="F201" s="20">
        <v>0.65972222222222221</v>
      </c>
      <c r="G201" s="8" t="s">
        <v>25</v>
      </c>
      <c r="H201" s="10" t="str">
        <f>Dane_wejściowe[[#This Row],[DATA]]&amp;"|"&amp;COUNTIF($E$5:E201,E201)</f>
        <v>42790|3</v>
      </c>
    </row>
    <row r="202" spans="5:8" x14ac:dyDescent="0.25">
      <c r="E202" s="7">
        <v>42790</v>
      </c>
      <c r="F202" s="20">
        <v>0.69097222222222221</v>
      </c>
      <c r="G202" s="8" t="s">
        <v>16</v>
      </c>
      <c r="H202" s="10" t="str">
        <f>Dane_wejściowe[[#This Row],[DATA]]&amp;"|"&amp;COUNTIF($E$5:E202,E202)</f>
        <v>42790|4</v>
      </c>
    </row>
    <row r="203" spans="5:8" x14ac:dyDescent="0.25">
      <c r="E203" s="7">
        <v>42793</v>
      </c>
      <c r="F203" s="20">
        <v>0.59027777777777779</v>
      </c>
      <c r="G203" s="8" t="s">
        <v>18</v>
      </c>
      <c r="H203" s="10" t="str">
        <f>Dane_wejściowe[[#This Row],[DATA]]&amp;"|"&amp;COUNTIF($E$5:E203,E203)</f>
        <v>42793|1</v>
      </c>
    </row>
    <row r="204" spans="5:8" x14ac:dyDescent="0.25">
      <c r="E204" s="7">
        <v>42793</v>
      </c>
      <c r="F204" s="20">
        <v>0.62152777777777779</v>
      </c>
      <c r="G204" s="8" t="s">
        <v>16</v>
      </c>
      <c r="H204" s="10" t="str">
        <f>Dane_wejściowe[[#This Row],[DATA]]&amp;"|"&amp;COUNTIF($E$5:E204,E204)</f>
        <v>42793|2</v>
      </c>
    </row>
    <row r="205" spans="5:8" x14ac:dyDescent="0.25">
      <c r="E205" s="7">
        <v>42793</v>
      </c>
      <c r="F205" s="20">
        <v>0.625</v>
      </c>
      <c r="G205" s="8" t="s">
        <v>18</v>
      </c>
      <c r="H205" s="10" t="str">
        <f>Dane_wejściowe[[#This Row],[DATA]]&amp;"|"&amp;COUNTIF($E$5:E205,E205)</f>
        <v>42793|3</v>
      </c>
    </row>
    <row r="206" spans="5:8" x14ac:dyDescent="0.25">
      <c r="E206" s="7">
        <v>42793</v>
      </c>
      <c r="F206" s="20">
        <v>0.65625</v>
      </c>
      <c r="G206" s="8" t="s">
        <v>16</v>
      </c>
      <c r="H206" s="10" t="str">
        <f>Dane_wejściowe[[#This Row],[DATA]]&amp;"|"&amp;COUNTIF($E$5:E206,E206)</f>
        <v>42793|4</v>
      </c>
    </row>
    <row r="207" spans="5:8" x14ac:dyDescent="0.25">
      <c r="E207" s="7">
        <v>42793</v>
      </c>
      <c r="F207" s="20">
        <v>0.65972222222222221</v>
      </c>
      <c r="G207" s="8" t="s">
        <v>18</v>
      </c>
      <c r="H207" s="10" t="str">
        <f>Dane_wejściowe[[#This Row],[DATA]]&amp;"|"&amp;COUNTIF($E$5:E207,E207)</f>
        <v>42793|5</v>
      </c>
    </row>
    <row r="208" spans="5:8" x14ac:dyDescent="0.25">
      <c r="E208" s="7">
        <v>42793</v>
      </c>
      <c r="F208" s="20">
        <v>0.69097222222222221</v>
      </c>
      <c r="G208" s="8" t="s">
        <v>16</v>
      </c>
      <c r="H208" s="10" t="str">
        <f>Dane_wejściowe[[#This Row],[DATA]]&amp;"|"&amp;COUNTIF($E$5:E208,E208)</f>
        <v>42793|6</v>
      </c>
    </row>
    <row r="209" spans="5:8" x14ac:dyDescent="0.25">
      <c r="E209" s="7">
        <v>42794</v>
      </c>
      <c r="F209" s="20">
        <v>0.51041666666666663</v>
      </c>
      <c r="G209" s="8" t="s">
        <v>19</v>
      </c>
      <c r="H209" s="10" t="str">
        <f>Dane_wejściowe[[#This Row],[DATA]]&amp;"|"&amp;COUNTIF($E$5:E209,E209)</f>
        <v>42794|1</v>
      </c>
    </row>
    <row r="210" spans="5:8" x14ac:dyDescent="0.25">
      <c r="E210" s="7">
        <v>42794</v>
      </c>
      <c r="F210" s="20">
        <v>0.54166666666666663</v>
      </c>
      <c r="G210" s="8" t="s">
        <v>16</v>
      </c>
      <c r="H210" s="10" t="str">
        <f>Dane_wejściowe[[#This Row],[DATA]]&amp;"|"&amp;COUNTIF($E$5:E210,E210)</f>
        <v>42794|2</v>
      </c>
    </row>
    <row r="211" spans="5:8" x14ac:dyDescent="0.25">
      <c r="E211" s="7">
        <v>42794</v>
      </c>
      <c r="F211" s="20">
        <v>0.55555555555555558</v>
      </c>
      <c r="G211" s="8" t="s">
        <v>19</v>
      </c>
      <c r="H211" s="10" t="str">
        <f>Dane_wejściowe[[#This Row],[DATA]]&amp;"|"&amp;COUNTIF($E$5:E211,E211)</f>
        <v>42794|3</v>
      </c>
    </row>
    <row r="212" spans="5:8" x14ac:dyDescent="0.25">
      <c r="E212" s="7">
        <v>42794</v>
      </c>
      <c r="F212" s="20">
        <v>0.58680555555555558</v>
      </c>
      <c r="G212" s="8" t="s">
        <v>16</v>
      </c>
      <c r="H212" s="10" t="str">
        <f>Dane_wejściowe[[#This Row],[DATA]]&amp;"|"&amp;COUNTIF($E$5:E212,E212)</f>
        <v>42794|4</v>
      </c>
    </row>
    <row r="213" spans="5:8" x14ac:dyDescent="0.25">
      <c r="E213" s="7">
        <v>42794</v>
      </c>
      <c r="F213" s="20">
        <v>0.59027777777777779</v>
      </c>
      <c r="G213" s="8" t="s">
        <v>19</v>
      </c>
      <c r="H213" s="10" t="str">
        <f>Dane_wejściowe[[#This Row],[DATA]]&amp;"|"&amp;COUNTIF($E$5:E213,E213)</f>
        <v>42794|5</v>
      </c>
    </row>
    <row r="214" spans="5:8" x14ac:dyDescent="0.25">
      <c r="E214" s="7">
        <v>42794</v>
      </c>
      <c r="F214" s="20">
        <v>0.62152777777777779</v>
      </c>
      <c r="G214" s="8" t="s">
        <v>16</v>
      </c>
      <c r="H214" s="10" t="str">
        <f>Dane_wejściowe[[#This Row],[DATA]]&amp;"|"&amp;COUNTIF($E$5:E214,E214)</f>
        <v>42794|6</v>
      </c>
    </row>
    <row r="215" spans="5:8" x14ac:dyDescent="0.25">
      <c r="E215" s="7">
        <v>42794</v>
      </c>
      <c r="F215" s="20">
        <v>0.625</v>
      </c>
      <c r="G215" s="8" t="s">
        <v>19</v>
      </c>
      <c r="H215" s="10" t="str">
        <f>Dane_wejściowe[[#This Row],[DATA]]&amp;"|"&amp;COUNTIF($E$5:E215,E215)</f>
        <v>42794|7</v>
      </c>
    </row>
    <row r="216" spans="5:8" x14ac:dyDescent="0.25">
      <c r="E216" s="7">
        <v>42794</v>
      </c>
      <c r="F216" s="20">
        <v>0.65625</v>
      </c>
      <c r="G216" s="8" t="s">
        <v>16</v>
      </c>
      <c r="H216" s="10" t="str">
        <f>Dane_wejściowe[[#This Row],[DATA]]&amp;"|"&amp;COUNTIF($E$5:E216,E216)</f>
        <v>42794|8</v>
      </c>
    </row>
    <row r="217" spans="5:8" x14ac:dyDescent="0.25">
      <c r="E217" s="7">
        <v>42795</v>
      </c>
      <c r="F217" s="20">
        <v>0.625</v>
      </c>
      <c r="G217" s="8" t="s">
        <v>21</v>
      </c>
      <c r="H217" s="10" t="str">
        <f>Dane_wejściowe[[#This Row],[DATA]]&amp;"|"&amp;COUNTIF($E$5:E217,E217)</f>
        <v>42795|1</v>
      </c>
    </row>
    <row r="218" spans="5:8" x14ac:dyDescent="0.25">
      <c r="E218" s="7">
        <v>42795</v>
      </c>
      <c r="F218" s="20">
        <v>0.65625</v>
      </c>
      <c r="G218" s="8" t="s">
        <v>16</v>
      </c>
      <c r="H218" s="10" t="str">
        <f>Dane_wejściowe[[#This Row],[DATA]]&amp;"|"&amp;COUNTIF($E$5:E218,E218)</f>
        <v>42795|2</v>
      </c>
    </row>
    <row r="219" spans="5:8" x14ac:dyDescent="0.25">
      <c r="E219" s="7">
        <v>42795</v>
      </c>
      <c r="F219" s="20">
        <v>0.65972222222222221</v>
      </c>
      <c r="G219" s="8" t="s">
        <v>21</v>
      </c>
      <c r="H219" s="10" t="str">
        <f>Dane_wejściowe[[#This Row],[DATA]]&amp;"|"&amp;COUNTIF($E$5:E219,E219)</f>
        <v>42795|3</v>
      </c>
    </row>
    <row r="220" spans="5:8" x14ac:dyDescent="0.25">
      <c r="E220" s="7">
        <v>42795</v>
      </c>
      <c r="F220" s="20">
        <v>0.69097222222222221</v>
      </c>
      <c r="G220" s="8" t="s">
        <v>16</v>
      </c>
      <c r="H220" s="10" t="str">
        <f>Dane_wejściowe[[#This Row],[DATA]]&amp;"|"&amp;COUNTIF($E$5:E220,E220)</f>
        <v>42795|4</v>
      </c>
    </row>
    <row r="221" spans="5:8" x14ac:dyDescent="0.25">
      <c r="E221" s="7">
        <v>42795</v>
      </c>
      <c r="F221" s="20">
        <v>0.69444444444444453</v>
      </c>
      <c r="G221" s="8" t="s">
        <v>21</v>
      </c>
      <c r="H221" s="10" t="str">
        <f>Dane_wejściowe[[#This Row],[DATA]]&amp;"|"&amp;COUNTIF($E$5:E221,E221)</f>
        <v>42795|5</v>
      </c>
    </row>
    <row r="222" spans="5:8" x14ac:dyDescent="0.25">
      <c r="E222" s="7">
        <v>42795</v>
      </c>
      <c r="F222" s="20">
        <v>0.72569444444444453</v>
      </c>
      <c r="G222" s="8" t="s">
        <v>16</v>
      </c>
      <c r="H222" s="10" t="str">
        <f>Dane_wejściowe[[#This Row],[DATA]]&amp;"|"&amp;COUNTIF($E$5:E222,E222)</f>
        <v>42795|6</v>
      </c>
    </row>
    <row r="223" spans="5:8" x14ac:dyDescent="0.25">
      <c r="E223" s="7">
        <v>42796</v>
      </c>
      <c r="F223" s="20">
        <v>0.55555555555555558</v>
      </c>
      <c r="G223" s="8" t="s">
        <v>27</v>
      </c>
      <c r="H223" s="10" t="str">
        <f>Dane_wejściowe[[#This Row],[DATA]]&amp;"|"&amp;COUNTIF($E$5:E223,E223)</f>
        <v>42796|1</v>
      </c>
    </row>
    <row r="224" spans="5:8" x14ac:dyDescent="0.25">
      <c r="E224" s="7">
        <v>42796</v>
      </c>
      <c r="F224" s="20">
        <v>0.58680555555555558</v>
      </c>
      <c r="G224" s="8" t="s">
        <v>16</v>
      </c>
      <c r="H224" s="10" t="str">
        <f>Dane_wejściowe[[#This Row],[DATA]]&amp;"|"&amp;COUNTIF($E$5:E224,E224)</f>
        <v>42796|2</v>
      </c>
    </row>
    <row r="225" spans="5:8" x14ac:dyDescent="0.25">
      <c r="E225" s="7">
        <v>42796</v>
      </c>
      <c r="F225" s="20">
        <v>0.59027777777777779</v>
      </c>
      <c r="G225" s="8" t="s">
        <v>27</v>
      </c>
      <c r="H225" s="10" t="str">
        <f>Dane_wejściowe[[#This Row],[DATA]]&amp;"|"&amp;COUNTIF($E$5:E225,E225)</f>
        <v>42796|3</v>
      </c>
    </row>
    <row r="226" spans="5:8" x14ac:dyDescent="0.25">
      <c r="E226" s="7">
        <v>42796</v>
      </c>
      <c r="F226" s="20">
        <v>0.62152777777777779</v>
      </c>
      <c r="G226" s="8" t="s">
        <v>16</v>
      </c>
      <c r="H226" s="10" t="str">
        <f>Dane_wejściowe[[#This Row],[DATA]]&amp;"|"&amp;COUNTIF($E$5:E226,E226)</f>
        <v>42796|4</v>
      </c>
    </row>
    <row r="227" spans="5:8" x14ac:dyDescent="0.25">
      <c r="E227" s="7">
        <v>42796</v>
      </c>
      <c r="F227" s="20">
        <v>0.625</v>
      </c>
      <c r="G227" s="8" t="s">
        <v>17</v>
      </c>
      <c r="H227" s="10" t="str">
        <f>Dane_wejściowe[[#This Row],[DATA]]&amp;"|"&amp;COUNTIF($E$5:E227,E227)</f>
        <v>42796|5</v>
      </c>
    </row>
    <row r="228" spans="5:8" x14ac:dyDescent="0.25">
      <c r="E228" s="7">
        <v>42796</v>
      </c>
      <c r="F228" s="20">
        <v>0.65625</v>
      </c>
      <c r="G228" s="8" t="s">
        <v>16</v>
      </c>
      <c r="H228" s="10" t="str">
        <f>Dane_wejściowe[[#This Row],[DATA]]&amp;"|"&amp;COUNTIF($E$5:E228,E228)</f>
        <v>42796|6</v>
      </c>
    </row>
    <row r="229" spans="5:8" x14ac:dyDescent="0.25">
      <c r="E229" s="7">
        <v>42796</v>
      </c>
      <c r="F229" s="20">
        <v>0.625</v>
      </c>
      <c r="G229" s="8" t="s">
        <v>17</v>
      </c>
      <c r="H229" s="10" t="str">
        <f>Dane_wejściowe[[#This Row],[DATA]]&amp;"|"&amp;COUNTIF($E$5:E229,E229)</f>
        <v>42796|7</v>
      </c>
    </row>
    <row r="230" spans="5:8" x14ac:dyDescent="0.25">
      <c r="E230" s="7">
        <v>42796</v>
      </c>
      <c r="F230" s="20">
        <v>0.65625</v>
      </c>
      <c r="G230" s="8" t="s">
        <v>16</v>
      </c>
      <c r="H230" s="10" t="str">
        <f>Dane_wejściowe[[#This Row],[DATA]]&amp;"|"&amp;COUNTIF($E$5:E230,E230)</f>
        <v>42796|8</v>
      </c>
    </row>
    <row r="231" spans="5:8" x14ac:dyDescent="0.25">
      <c r="E231" s="7">
        <v>42796</v>
      </c>
      <c r="F231" s="20">
        <v>0.65972222222222221</v>
      </c>
      <c r="G231" s="8" t="s">
        <v>17</v>
      </c>
      <c r="H231" s="10" t="str">
        <f>Dane_wejściowe[[#This Row],[DATA]]&amp;"|"&amp;COUNTIF($E$5:E231,E231)</f>
        <v>42796|9</v>
      </c>
    </row>
    <row r="232" spans="5:8" x14ac:dyDescent="0.25">
      <c r="E232" s="7">
        <v>42796</v>
      </c>
      <c r="F232" s="20">
        <v>0.69097222222222221</v>
      </c>
      <c r="G232" s="8" t="s">
        <v>16</v>
      </c>
      <c r="H232" s="10" t="str">
        <f>Dane_wejściowe[[#This Row],[DATA]]&amp;"|"&amp;COUNTIF($E$5:E232,E232)</f>
        <v>42796|10</v>
      </c>
    </row>
    <row r="233" spans="5:8" x14ac:dyDescent="0.25">
      <c r="E233" s="7">
        <v>42797</v>
      </c>
      <c r="F233" s="20">
        <v>0.55555555555555558</v>
      </c>
      <c r="G233" s="8" t="s">
        <v>25</v>
      </c>
      <c r="H233" s="10" t="str">
        <f>Dane_wejściowe[[#This Row],[DATA]]&amp;"|"&amp;COUNTIF($E$5:E233,E233)</f>
        <v>42797|1</v>
      </c>
    </row>
    <row r="234" spans="5:8" x14ac:dyDescent="0.25">
      <c r="E234" s="7">
        <v>42797</v>
      </c>
      <c r="F234" s="20">
        <v>0.58680555555555558</v>
      </c>
      <c r="G234" s="8" t="s">
        <v>16</v>
      </c>
      <c r="H234" s="10" t="str">
        <f>Dane_wejściowe[[#This Row],[DATA]]&amp;"|"&amp;COUNTIF($E$5:E234,E234)</f>
        <v>42797|2</v>
      </c>
    </row>
    <row r="235" spans="5:8" x14ac:dyDescent="0.25">
      <c r="E235" s="7">
        <v>42797</v>
      </c>
      <c r="F235" s="20">
        <v>0.59027777777777779</v>
      </c>
      <c r="G235" s="8" t="s">
        <v>25</v>
      </c>
      <c r="H235" s="10" t="str">
        <f>Dane_wejściowe[[#This Row],[DATA]]&amp;"|"&amp;COUNTIF($E$5:E235,E235)</f>
        <v>42797|3</v>
      </c>
    </row>
    <row r="236" spans="5:8" x14ac:dyDescent="0.25">
      <c r="E236" s="7">
        <v>42797</v>
      </c>
      <c r="F236" s="20">
        <v>0.62152777777777779</v>
      </c>
      <c r="G236" s="8" t="s">
        <v>16</v>
      </c>
      <c r="H236" s="10" t="str">
        <f>Dane_wejściowe[[#This Row],[DATA]]&amp;"|"&amp;COUNTIF($E$5:E236,E236)</f>
        <v>42797|4</v>
      </c>
    </row>
    <row r="237" spans="5:8" x14ac:dyDescent="0.25">
      <c r="E237" s="7">
        <v>42797</v>
      </c>
      <c r="F237" s="20">
        <v>0.625</v>
      </c>
      <c r="G237" s="8"/>
      <c r="H237" s="10" t="str">
        <f>Dane_wejściowe[[#This Row],[DATA]]&amp;"|"&amp;COUNTIF($E$5:E237,E237)</f>
        <v>42797|5</v>
      </c>
    </row>
    <row r="238" spans="5:8" x14ac:dyDescent="0.25">
      <c r="E238" s="7">
        <v>42797</v>
      </c>
      <c r="F238" s="20">
        <v>0.65625</v>
      </c>
      <c r="G238" s="8" t="s">
        <v>16</v>
      </c>
      <c r="H238" s="10" t="str">
        <f>Dane_wejściowe[[#This Row],[DATA]]&amp;"|"&amp;COUNTIF($E$5:E238,E238)</f>
        <v>42797|6</v>
      </c>
    </row>
    <row r="239" spans="5:8" x14ac:dyDescent="0.25">
      <c r="E239" s="7">
        <v>42797</v>
      </c>
      <c r="F239" s="20">
        <v>0.65972222222222221</v>
      </c>
      <c r="G239" s="8"/>
      <c r="H239" s="10" t="str">
        <f>Dane_wejściowe[[#This Row],[DATA]]&amp;"|"&amp;COUNTIF($E$5:E239,E239)</f>
        <v>42797|7</v>
      </c>
    </row>
    <row r="240" spans="5:8" x14ac:dyDescent="0.25">
      <c r="E240" s="7">
        <v>42797</v>
      </c>
      <c r="F240" s="20">
        <v>0.69097222222222221</v>
      </c>
      <c r="G240" s="8" t="s">
        <v>16</v>
      </c>
      <c r="H240" s="10" t="str">
        <f>Dane_wejściowe[[#This Row],[DATA]]&amp;"|"&amp;COUNTIF($E$5:E240,E240)</f>
        <v>42797|8</v>
      </c>
    </row>
    <row r="241" spans="5:8" x14ac:dyDescent="0.25">
      <c r="E241" s="7">
        <v>42800</v>
      </c>
      <c r="F241" s="20">
        <v>0.59027777777777779</v>
      </c>
      <c r="G241" s="8" t="s">
        <v>18</v>
      </c>
      <c r="H241" s="10" t="str">
        <f>Dane_wejściowe[[#This Row],[DATA]]&amp;"|"&amp;COUNTIF($E$5:E241,E241)</f>
        <v>42800|1</v>
      </c>
    </row>
    <row r="242" spans="5:8" x14ac:dyDescent="0.25">
      <c r="E242" s="7">
        <v>42800</v>
      </c>
      <c r="F242" s="20">
        <v>0.62152777777777779</v>
      </c>
      <c r="G242" s="8" t="s">
        <v>16</v>
      </c>
      <c r="H242" s="10" t="str">
        <f>Dane_wejściowe[[#This Row],[DATA]]&amp;"|"&amp;COUNTIF($E$5:E242,E242)</f>
        <v>42800|2</v>
      </c>
    </row>
    <row r="243" spans="5:8" x14ac:dyDescent="0.25">
      <c r="E243" s="7">
        <v>42800</v>
      </c>
      <c r="F243" s="20">
        <v>0.625</v>
      </c>
      <c r="G243" s="8" t="s">
        <v>18</v>
      </c>
      <c r="H243" s="10" t="str">
        <f>Dane_wejściowe[[#This Row],[DATA]]&amp;"|"&amp;COUNTIF($E$5:E243,E243)</f>
        <v>42800|3</v>
      </c>
    </row>
    <row r="244" spans="5:8" x14ac:dyDescent="0.25">
      <c r="E244" s="7">
        <v>42800</v>
      </c>
      <c r="F244" s="20">
        <v>0.65625</v>
      </c>
      <c r="G244" s="8" t="s">
        <v>16</v>
      </c>
      <c r="H244" s="10" t="str">
        <f>Dane_wejściowe[[#This Row],[DATA]]&amp;"|"&amp;COUNTIF($E$5:E244,E244)</f>
        <v>42800|4</v>
      </c>
    </row>
    <row r="245" spans="5:8" x14ac:dyDescent="0.25">
      <c r="E245" s="7">
        <v>42800</v>
      </c>
      <c r="F245" s="20">
        <v>0.65972222222222221</v>
      </c>
      <c r="G245" s="8" t="s">
        <v>18</v>
      </c>
      <c r="H245" s="10" t="str">
        <f>Dane_wejściowe[[#This Row],[DATA]]&amp;"|"&amp;COUNTIF($E$5:E245,E245)</f>
        <v>42800|5</v>
      </c>
    </row>
    <row r="246" spans="5:8" x14ac:dyDescent="0.25">
      <c r="E246" s="7">
        <v>42800</v>
      </c>
      <c r="F246" s="20">
        <v>0.69097222222222221</v>
      </c>
      <c r="G246" s="8" t="s">
        <v>16</v>
      </c>
      <c r="H246" s="10" t="str">
        <f>Dane_wejściowe[[#This Row],[DATA]]&amp;"|"&amp;COUNTIF($E$5:E246,E246)</f>
        <v>42800|6</v>
      </c>
    </row>
    <row r="247" spans="5:8" x14ac:dyDescent="0.25">
      <c r="E247" s="7">
        <v>42801</v>
      </c>
      <c r="F247" s="20">
        <v>0.51041666666666663</v>
      </c>
      <c r="G247" s="8" t="s">
        <v>19</v>
      </c>
      <c r="H247" s="10" t="str">
        <f>Dane_wejściowe[[#This Row],[DATA]]&amp;"|"&amp;COUNTIF($E$5:E247,E247)</f>
        <v>42801|1</v>
      </c>
    </row>
    <row r="248" spans="5:8" x14ac:dyDescent="0.25">
      <c r="E248" s="7">
        <v>42801</v>
      </c>
      <c r="F248" s="20">
        <v>0.54166666666666663</v>
      </c>
      <c r="G248" s="8" t="s">
        <v>16</v>
      </c>
      <c r="H248" s="10" t="str">
        <f>Dane_wejściowe[[#This Row],[DATA]]&amp;"|"&amp;COUNTIF($E$5:E248,E248)</f>
        <v>42801|2</v>
      </c>
    </row>
    <row r="249" spans="5:8" x14ac:dyDescent="0.25">
      <c r="E249" s="7">
        <v>42801</v>
      </c>
      <c r="F249" s="20">
        <v>0.55555555555555558</v>
      </c>
      <c r="G249" s="8" t="s">
        <v>19</v>
      </c>
      <c r="H249" s="10" t="str">
        <f>Dane_wejściowe[[#This Row],[DATA]]&amp;"|"&amp;COUNTIF($E$5:E249,E249)</f>
        <v>42801|3</v>
      </c>
    </row>
    <row r="250" spans="5:8" x14ac:dyDescent="0.25">
      <c r="E250" s="7">
        <v>42801</v>
      </c>
      <c r="F250" s="20">
        <v>0.58680555555555558</v>
      </c>
      <c r="G250" s="8" t="s">
        <v>16</v>
      </c>
      <c r="H250" s="10" t="str">
        <f>Dane_wejściowe[[#This Row],[DATA]]&amp;"|"&amp;COUNTIF($E$5:E250,E250)</f>
        <v>42801|4</v>
      </c>
    </row>
    <row r="251" spans="5:8" x14ac:dyDescent="0.25">
      <c r="E251" s="7">
        <v>42801</v>
      </c>
      <c r="F251" s="20">
        <v>0.59027777777777779</v>
      </c>
      <c r="G251" s="8" t="s">
        <v>23</v>
      </c>
      <c r="H251" s="10" t="str">
        <f>Dane_wejściowe[[#This Row],[DATA]]&amp;"|"&amp;COUNTIF($E$5:E251,E251)</f>
        <v>42801|5</v>
      </c>
    </row>
    <row r="252" spans="5:8" x14ac:dyDescent="0.25">
      <c r="E252" s="7">
        <v>42801</v>
      </c>
      <c r="F252" s="20">
        <v>0.62152777777777779</v>
      </c>
      <c r="G252" s="8" t="s">
        <v>16</v>
      </c>
      <c r="H252" s="10" t="str">
        <f>Dane_wejściowe[[#This Row],[DATA]]&amp;"|"&amp;COUNTIF($E$5:E252,E252)</f>
        <v>42801|6</v>
      </c>
    </row>
    <row r="253" spans="5:8" x14ac:dyDescent="0.25">
      <c r="E253" s="7">
        <v>42801</v>
      </c>
      <c r="F253" s="20">
        <v>0.625</v>
      </c>
      <c r="G253" s="8" t="s">
        <v>24</v>
      </c>
      <c r="H253" s="10" t="str">
        <f>Dane_wejściowe[[#This Row],[DATA]]&amp;"|"&amp;COUNTIF($E$5:E253,E253)</f>
        <v>42801|7</v>
      </c>
    </row>
    <row r="254" spans="5:8" x14ac:dyDescent="0.25">
      <c r="E254" s="7">
        <v>42801</v>
      </c>
      <c r="F254" s="20">
        <v>0.65625</v>
      </c>
      <c r="G254" s="8" t="s">
        <v>16</v>
      </c>
      <c r="H254" s="10" t="str">
        <f>Dane_wejściowe[[#This Row],[DATA]]&amp;"|"&amp;COUNTIF($E$5:E254,E254)</f>
        <v>42801|8</v>
      </c>
    </row>
    <row r="255" spans="5:8" x14ac:dyDescent="0.25">
      <c r="E255" s="7">
        <v>42802</v>
      </c>
      <c r="F255" s="20">
        <v>0.625</v>
      </c>
      <c r="G255" s="8"/>
      <c r="H255" s="10" t="str">
        <f>Dane_wejściowe[[#This Row],[DATA]]&amp;"|"&amp;COUNTIF($E$5:E255,E255)</f>
        <v>42802|1</v>
      </c>
    </row>
    <row r="256" spans="5:8" x14ac:dyDescent="0.25">
      <c r="E256" s="7">
        <v>42802</v>
      </c>
      <c r="F256" s="20">
        <v>0.65625</v>
      </c>
      <c r="G256" s="8" t="s">
        <v>16</v>
      </c>
      <c r="H256" s="10" t="str">
        <f>Dane_wejściowe[[#This Row],[DATA]]&amp;"|"&amp;COUNTIF($E$5:E256,E256)</f>
        <v>42802|2</v>
      </c>
    </row>
    <row r="257" spans="5:8" x14ac:dyDescent="0.25">
      <c r="E257" s="7">
        <v>42802</v>
      </c>
      <c r="F257" s="20">
        <v>0.65972222222222221</v>
      </c>
      <c r="G257" s="8"/>
      <c r="H257" s="10" t="str">
        <f>Dane_wejściowe[[#This Row],[DATA]]&amp;"|"&amp;COUNTIF($E$5:E257,E257)</f>
        <v>42802|3</v>
      </c>
    </row>
    <row r="258" spans="5:8" x14ac:dyDescent="0.25">
      <c r="E258" s="7">
        <v>42802</v>
      </c>
      <c r="F258" s="20">
        <v>0.69097222222222221</v>
      </c>
      <c r="G258" s="8" t="s">
        <v>16</v>
      </c>
      <c r="H258" s="10" t="str">
        <f>Dane_wejściowe[[#This Row],[DATA]]&amp;"|"&amp;COUNTIF($E$5:E258,E258)</f>
        <v>42802|4</v>
      </c>
    </row>
    <row r="259" spans="5:8" x14ac:dyDescent="0.25">
      <c r="E259" s="7">
        <v>42802</v>
      </c>
      <c r="F259" s="20">
        <v>0.69444444444444453</v>
      </c>
      <c r="G259" s="8"/>
      <c r="H259" s="10" t="str">
        <f>Dane_wejściowe[[#This Row],[DATA]]&amp;"|"&amp;COUNTIF($E$5:E259,E259)</f>
        <v>42802|5</v>
      </c>
    </row>
    <row r="260" spans="5:8" x14ac:dyDescent="0.25">
      <c r="E260" s="7">
        <v>42802</v>
      </c>
      <c r="F260" s="20">
        <v>0.72569444444444453</v>
      </c>
      <c r="G260" s="8" t="s">
        <v>16</v>
      </c>
      <c r="H260" s="10" t="str">
        <f>Dane_wejściowe[[#This Row],[DATA]]&amp;"|"&amp;COUNTIF($E$5:E260,E260)</f>
        <v>42802|6</v>
      </c>
    </row>
    <row r="261" spans="5:8" x14ac:dyDescent="0.25">
      <c r="E261" s="7">
        <v>42803</v>
      </c>
      <c r="F261" s="20">
        <v>0.55555555555555558</v>
      </c>
      <c r="G261" s="8" t="s">
        <v>17</v>
      </c>
      <c r="H261" s="10" t="str">
        <f>Dane_wejściowe[[#This Row],[DATA]]&amp;"|"&amp;COUNTIF($E$5:E261,E261)</f>
        <v>42803|1</v>
      </c>
    </row>
    <row r="262" spans="5:8" x14ac:dyDescent="0.25">
      <c r="E262" s="7">
        <v>42803</v>
      </c>
      <c r="F262" s="20">
        <v>0.58680555555555558</v>
      </c>
      <c r="G262" s="8" t="s">
        <v>16</v>
      </c>
      <c r="H262" s="10" t="str">
        <f>Dane_wejściowe[[#This Row],[DATA]]&amp;"|"&amp;COUNTIF($E$5:E262,E262)</f>
        <v>42803|2</v>
      </c>
    </row>
    <row r="263" spans="5:8" x14ac:dyDescent="0.25">
      <c r="E263" s="7">
        <v>42803</v>
      </c>
      <c r="F263" s="20">
        <v>0.59027777777777779</v>
      </c>
      <c r="G263" s="8" t="s">
        <v>17</v>
      </c>
      <c r="H263" s="10" t="str">
        <f>Dane_wejściowe[[#This Row],[DATA]]&amp;"|"&amp;COUNTIF($E$5:E263,E263)</f>
        <v>42803|3</v>
      </c>
    </row>
    <row r="264" spans="5:8" x14ac:dyDescent="0.25">
      <c r="E264" s="7">
        <v>42803</v>
      </c>
      <c r="F264" s="20">
        <v>0.62152777777777779</v>
      </c>
      <c r="G264" s="8" t="s">
        <v>16</v>
      </c>
      <c r="H264" s="10" t="str">
        <f>Dane_wejściowe[[#This Row],[DATA]]&amp;"|"&amp;COUNTIF($E$5:E264,E264)</f>
        <v>42803|4</v>
      </c>
    </row>
    <row r="265" spans="5:8" x14ac:dyDescent="0.25">
      <c r="E265" s="7">
        <v>42803</v>
      </c>
      <c r="F265" s="20">
        <v>0.625</v>
      </c>
      <c r="G265" s="8" t="s">
        <v>17</v>
      </c>
      <c r="H265" s="10" t="str">
        <f>Dane_wejściowe[[#This Row],[DATA]]&amp;"|"&amp;COUNTIF($E$5:E265,E265)</f>
        <v>42803|5</v>
      </c>
    </row>
    <row r="266" spans="5:8" x14ac:dyDescent="0.25">
      <c r="E266" s="7">
        <v>42803</v>
      </c>
      <c r="F266" s="20">
        <v>0.65625</v>
      </c>
      <c r="G266" s="8" t="s">
        <v>16</v>
      </c>
      <c r="H266" s="10" t="str">
        <f>Dane_wejściowe[[#This Row],[DATA]]&amp;"|"&amp;COUNTIF($E$5:E266,E266)</f>
        <v>42803|6</v>
      </c>
    </row>
    <row r="267" spans="5:8" x14ac:dyDescent="0.25">
      <c r="E267" s="7">
        <v>42803</v>
      </c>
      <c r="F267" s="20">
        <v>0.625</v>
      </c>
      <c r="G267" s="8" t="s">
        <v>17</v>
      </c>
      <c r="H267" s="10" t="str">
        <f>Dane_wejściowe[[#This Row],[DATA]]&amp;"|"&amp;COUNTIF($E$5:E267,E267)</f>
        <v>42803|7</v>
      </c>
    </row>
    <row r="268" spans="5:8" x14ac:dyDescent="0.25">
      <c r="E268" s="7">
        <v>42803</v>
      </c>
      <c r="F268" s="20">
        <v>0.65625</v>
      </c>
      <c r="G268" s="8" t="s">
        <v>16</v>
      </c>
      <c r="H268" s="10" t="str">
        <f>Dane_wejściowe[[#This Row],[DATA]]&amp;"|"&amp;COUNTIF($E$5:E268,E268)</f>
        <v>42803|8</v>
      </c>
    </row>
    <row r="269" spans="5:8" x14ac:dyDescent="0.25">
      <c r="E269" s="7">
        <v>42803</v>
      </c>
      <c r="F269" s="20">
        <v>0.65972222222222221</v>
      </c>
      <c r="G269" s="8" t="s">
        <v>17</v>
      </c>
      <c r="H269" s="10" t="str">
        <f>Dane_wejściowe[[#This Row],[DATA]]&amp;"|"&amp;COUNTIF($E$5:E269,E269)</f>
        <v>42803|9</v>
      </c>
    </row>
    <row r="270" spans="5:8" x14ac:dyDescent="0.25">
      <c r="E270" s="7">
        <v>42803</v>
      </c>
      <c r="F270" s="20">
        <v>0.69097222222222221</v>
      </c>
      <c r="G270" s="8" t="s">
        <v>16</v>
      </c>
      <c r="H270" s="10" t="str">
        <f>Dane_wejściowe[[#This Row],[DATA]]&amp;"|"&amp;COUNTIF($E$5:E270,E270)</f>
        <v>42803|10</v>
      </c>
    </row>
    <row r="271" spans="5:8" x14ac:dyDescent="0.25">
      <c r="E271" s="7"/>
      <c r="F271" s="20"/>
      <c r="G271" s="8"/>
      <c r="H271" s="10" t="str">
        <f>Dane_wejściowe[[#This Row],[DATA]]&amp;"|"&amp;COUNTIF($E$5:E271,E271)</f>
        <v>|0</v>
      </c>
    </row>
    <row r="272" spans="5:8" x14ac:dyDescent="0.25">
      <c r="E272" s="7"/>
      <c r="F272" s="20"/>
      <c r="G272" s="8"/>
      <c r="H272" s="10" t="str">
        <f>Dane_wejściowe[[#This Row],[DATA]]&amp;"|"&amp;COUNTIF($E$5:E272,E272)</f>
        <v>|0</v>
      </c>
    </row>
    <row r="273" spans="5:8" x14ac:dyDescent="0.25">
      <c r="E273" s="7">
        <v>42804</v>
      </c>
      <c r="F273" s="20">
        <v>0.55555555555555558</v>
      </c>
      <c r="G273" s="8" t="s">
        <v>31</v>
      </c>
      <c r="H273" s="10" t="str">
        <f>Dane_wejściowe[[#This Row],[DATA]]&amp;"|"&amp;COUNTIF($E$5:E273,E273)</f>
        <v>42804|1</v>
      </c>
    </row>
    <row r="274" spans="5:8" x14ac:dyDescent="0.25">
      <c r="E274" s="7">
        <v>42804</v>
      </c>
      <c r="F274" s="20">
        <v>0.58680555555555558</v>
      </c>
      <c r="G274" s="8" t="s">
        <v>16</v>
      </c>
      <c r="H274" s="10" t="str">
        <f>Dane_wejściowe[[#This Row],[DATA]]&amp;"|"&amp;COUNTIF($E$5:E274,E274)</f>
        <v>42804|2</v>
      </c>
    </row>
    <row r="275" spans="5:8" x14ac:dyDescent="0.25">
      <c r="E275" s="7">
        <v>42804</v>
      </c>
      <c r="F275" s="20">
        <v>0.59027777777777779</v>
      </c>
      <c r="G275" s="8" t="s">
        <v>31</v>
      </c>
      <c r="H275" s="10" t="str">
        <f>Dane_wejściowe[[#This Row],[DATA]]&amp;"|"&amp;COUNTIF($E$5:E275,E275)</f>
        <v>42804|3</v>
      </c>
    </row>
    <row r="276" spans="5:8" x14ac:dyDescent="0.25">
      <c r="E276" s="7">
        <v>42804</v>
      </c>
      <c r="F276" s="20">
        <v>0.62152777777777779</v>
      </c>
      <c r="G276" s="8" t="s">
        <v>16</v>
      </c>
      <c r="H276" s="10" t="str">
        <f>Dane_wejściowe[[#This Row],[DATA]]&amp;"|"&amp;COUNTIF($E$5:E276,E276)</f>
        <v>42804|4</v>
      </c>
    </row>
    <row r="277" spans="5:8" x14ac:dyDescent="0.25">
      <c r="E277" s="7">
        <v>42804</v>
      </c>
      <c r="F277" s="20">
        <v>0.625</v>
      </c>
      <c r="G277" s="8" t="s">
        <v>28</v>
      </c>
      <c r="H277" s="10" t="str">
        <f>Dane_wejściowe[[#This Row],[DATA]]&amp;"|"&amp;COUNTIF($E$5:E277,E277)</f>
        <v>42804|5</v>
      </c>
    </row>
    <row r="278" spans="5:8" x14ac:dyDescent="0.25">
      <c r="E278" s="7">
        <v>42804</v>
      </c>
      <c r="F278" s="20">
        <v>0.65625</v>
      </c>
      <c r="G278" s="8" t="s">
        <v>16</v>
      </c>
      <c r="H278" s="10" t="str">
        <f>Dane_wejściowe[[#This Row],[DATA]]&amp;"|"&amp;COUNTIF($E$5:E278,E278)</f>
        <v>42804|6</v>
      </c>
    </row>
    <row r="279" spans="5:8" x14ac:dyDescent="0.25">
      <c r="E279" s="7">
        <v>42804</v>
      </c>
      <c r="F279" s="20">
        <v>0.65972222222222221</v>
      </c>
      <c r="G279" s="8"/>
      <c r="H279" s="10" t="str">
        <f>Dane_wejściowe[[#This Row],[DATA]]&amp;"|"&amp;COUNTIF($E$5:E279,E279)</f>
        <v>42804|7</v>
      </c>
    </row>
    <row r="280" spans="5:8" x14ac:dyDescent="0.25">
      <c r="E280" s="7">
        <v>42804</v>
      </c>
      <c r="F280" s="20">
        <v>0.69097222222222221</v>
      </c>
      <c r="G280" s="8" t="s">
        <v>16</v>
      </c>
      <c r="H280" s="10" t="str">
        <f>Dane_wejściowe[[#This Row],[DATA]]&amp;"|"&amp;COUNTIF($E$5:E280,E280)</f>
        <v>42804|8</v>
      </c>
    </row>
    <row r="281" spans="5:8" x14ac:dyDescent="0.25">
      <c r="E281" s="7">
        <v>42807</v>
      </c>
      <c r="F281" s="20">
        <v>0.59027777777777779</v>
      </c>
      <c r="G281" s="8" t="s">
        <v>18</v>
      </c>
      <c r="H281" s="10" t="str">
        <f>Dane_wejściowe[[#This Row],[DATA]]&amp;"|"&amp;COUNTIF($E$5:E281,E281)</f>
        <v>42807|1</v>
      </c>
    </row>
    <row r="282" spans="5:8" x14ac:dyDescent="0.25">
      <c r="E282" s="7">
        <v>42807</v>
      </c>
      <c r="F282" s="20">
        <v>0.62152777777777779</v>
      </c>
      <c r="G282" s="8" t="s">
        <v>16</v>
      </c>
      <c r="H282" s="10" t="str">
        <f>Dane_wejściowe[[#This Row],[DATA]]&amp;"|"&amp;COUNTIF($E$5:E282,E282)</f>
        <v>42807|2</v>
      </c>
    </row>
    <row r="283" spans="5:8" x14ac:dyDescent="0.25">
      <c r="E283" s="7">
        <v>42807</v>
      </c>
      <c r="F283" s="20">
        <v>0.625</v>
      </c>
      <c r="G283" s="8" t="s">
        <v>18</v>
      </c>
      <c r="H283" s="10" t="str">
        <f>Dane_wejściowe[[#This Row],[DATA]]&amp;"|"&amp;COUNTIF($E$5:E283,E283)</f>
        <v>42807|3</v>
      </c>
    </row>
    <row r="284" spans="5:8" x14ac:dyDescent="0.25">
      <c r="E284" s="7">
        <v>42807</v>
      </c>
      <c r="F284" s="20">
        <v>0.65625</v>
      </c>
      <c r="G284" s="8" t="s">
        <v>16</v>
      </c>
      <c r="H284" s="10" t="str">
        <f>Dane_wejściowe[[#This Row],[DATA]]&amp;"|"&amp;COUNTIF($E$5:E284,E284)</f>
        <v>42807|4</v>
      </c>
    </row>
    <row r="285" spans="5:8" x14ac:dyDescent="0.25">
      <c r="E285" s="7">
        <v>42807</v>
      </c>
      <c r="F285" s="20">
        <v>0.65972222222222221</v>
      </c>
      <c r="G285" s="8" t="s">
        <v>18</v>
      </c>
      <c r="H285" s="10" t="str">
        <f>Dane_wejściowe[[#This Row],[DATA]]&amp;"|"&amp;COUNTIF($E$5:E285,E285)</f>
        <v>42807|5</v>
      </c>
    </row>
    <row r="286" spans="5:8" x14ac:dyDescent="0.25">
      <c r="E286" s="7">
        <v>42807</v>
      </c>
      <c r="F286" s="20">
        <v>0.69097222222222221</v>
      </c>
      <c r="G286" s="8" t="s">
        <v>16</v>
      </c>
      <c r="H286" s="10" t="str">
        <f>Dane_wejściowe[[#This Row],[DATA]]&amp;"|"&amp;COUNTIF($E$5:E286,E286)</f>
        <v>42807|6</v>
      </c>
    </row>
    <row r="287" spans="5:8" x14ac:dyDescent="0.25">
      <c r="E287" s="7">
        <v>42808</v>
      </c>
      <c r="F287" s="20">
        <v>0.51041666666666663</v>
      </c>
      <c r="G287" s="8" t="s">
        <v>19</v>
      </c>
      <c r="H287" s="10" t="str">
        <f>Dane_wejściowe[[#This Row],[DATA]]&amp;"|"&amp;COUNTIF($E$5:E287,E287)</f>
        <v>42808|1</v>
      </c>
    </row>
    <row r="288" spans="5:8" x14ac:dyDescent="0.25">
      <c r="E288" s="7">
        <v>42808</v>
      </c>
      <c r="F288" s="20">
        <v>0.54166666666666663</v>
      </c>
      <c r="G288" s="8" t="s">
        <v>16</v>
      </c>
      <c r="H288" s="10" t="str">
        <f>Dane_wejściowe[[#This Row],[DATA]]&amp;"|"&amp;COUNTIF($E$5:E288,E288)</f>
        <v>42808|2</v>
      </c>
    </row>
    <row r="289" spans="5:8" x14ac:dyDescent="0.25">
      <c r="E289" s="7">
        <v>42808</v>
      </c>
      <c r="F289" s="20">
        <v>0.55555555555555558</v>
      </c>
      <c r="G289" s="8" t="s">
        <v>19</v>
      </c>
      <c r="H289" s="10" t="str">
        <f>Dane_wejściowe[[#This Row],[DATA]]&amp;"|"&amp;COUNTIF($E$5:E289,E289)</f>
        <v>42808|3</v>
      </c>
    </row>
    <row r="290" spans="5:8" x14ac:dyDescent="0.25">
      <c r="E290" s="7">
        <v>42808</v>
      </c>
      <c r="F290" s="20">
        <v>0.58680555555555558</v>
      </c>
      <c r="G290" s="8" t="s">
        <v>16</v>
      </c>
      <c r="H290" s="10" t="str">
        <f>Dane_wejściowe[[#This Row],[DATA]]&amp;"|"&amp;COUNTIF($E$5:E290,E290)</f>
        <v>42808|4</v>
      </c>
    </row>
    <row r="291" spans="5:8" x14ac:dyDescent="0.25">
      <c r="E291" s="7">
        <v>42808</v>
      </c>
      <c r="F291" s="20">
        <v>0.59027777777777779</v>
      </c>
      <c r="G291" s="8" t="s">
        <v>23</v>
      </c>
      <c r="H291" s="10" t="str">
        <f>Dane_wejściowe[[#This Row],[DATA]]&amp;"|"&amp;COUNTIF($E$5:E291,E291)</f>
        <v>42808|5</v>
      </c>
    </row>
    <row r="292" spans="5:8" x14ac:dyDescent="0.25">
      <c r="E292" s="7">
        <v>42808</v>
      </c>
      <c r="F292" s="20">
        <v>0.62152777777777779</v>
      </c>
      <c r="G292" s="8" t="s">
        <v>16</v>
      </c>
      <c r="H292" s="10" t="str">
        <f>Dane_wejściowe[[#This Row],[DATA]]&amp;"|"&amp;COUNTIF($E$5:E292,E292)</f>
        <v>42808|6</v>
      </c>
    </row>
    <row r="293" spans="5:8" x14ac:dyDescent="0.25">
      <c r="E293" s="7">
        <v>42808</v>
      </c>
      <c r="F293" s="20">
        <v>0.625</v>
      </c>
      <c r="G293" s="8" t="s">
        <v>24</v>
      </c>
      <c r="H293" s="10" t="str">
        <f>Dane_wejściowe[[#This Row],[DATA]]&amp;"|"&amp;COUNTIF($E$5:E293,E293)</f>
        <v>42808|7</v>
      </c>
    </row>
    <row r="294" spans="5:8" x14ac:dyDescent="0.25">
      <c r="E294" s="7">
        <v>42808</v>
      </c>
      <c r="F294" s="20">
        <v>0.65625</v>
      </c>
      <c r="G294" s="8" t="s">
        <v>16</v>
      </c>
      <c r="H294" s="10" t="str">
        <f>Dane_wejściowe[[#This Row],[DATA]]&amp;"|"&amp;COUNTIF($E$5:E294,E294)</f>
        <v>42808|8</v>
      </c>
    </row>
    <row r="295" spans="5:8" x14ac:dyDescent="0.25">
      <c r="E295" s="7">
        <v>42809</v>
      </c>
      <c r="F295" s="20">
        <v>0.625</v>
      </c>
      <c r="G295" s="8"/>
      <c r="H295" s="10" t="str">
        <f>Dane_wejściowe[[#This Row],[DATA]]&amp;"|"&amp;COUNTIF($E$5:E295,E295)</f>
        <v>42809|1</v>
      </c>
    </row>
    <row r="296" spans="5:8" x14ac:dyDescent="0.25">
      <c r="E296" s="7">
        <v>42809</v>
      </c>
      <c r="F296" s="20">
        <v>0.65625</v>
      </c>
      <c r="G296" s="8" t="s">
        <v>16</v>
      </c>
      <c r="H296" s="10" t="str">
        <f>Dane_wejściowe[[#This Row],[DATA]]&amp;"|"&amp;COUNTIF($E$5:E296,E296)</f>
        <v>42809|2</v>
      </c>
    </row>
    <row r="297" spans="5:8" x14ac:dyDescent="0.25">
      <c r="E297" s="7">
        <v>42809</v>
      </c>
      <c r="F297" s="20">
        <v>0.65972222222222221</v>
      </c>
      <c r="G297" s="8"/>
      <c r="H297" s="10" t="str">
        <f>Dane_wejściowe[[#This Row],[DATA]]&amp;"|"&amp;COUNTIF($E$5:E297,E297)</f>
        <v>42809|3</v>
      </c>
    </row>
    <row r="298" spans="5:8" x14ac:dyDescent="0.25">
      <c r="E298" s="7">
        <v>42809</v>
      </c>
      <c r="F298" s="20">
        <v>0.69097222222222221</v>
      </c>
      <c r="G298" s="8" t="s">
        <v>16</v>
      </c>
      <c r="H298" s="10" t="str">
        <f>Dane_wejściowe[[#This Row],[DATA]]&amp;"|"&amp;COUNTIF($E$5:E298,E298)</f>
        <v>42809|4</v>
      </c>
    </row>
    <row r="299" spans="5:8" x14ac:dyDescent="0.25">
      <c r="E299" s="7">
        <v>42809</v>
      </c>
      <c r="F299" s="20">
        <v>0.69444444444444453</v>
      </c>
      <c r="G299" s="8"/>
      <c r="H299" s="10" t="str">
        <f>Dane_wejściowe[[#This Row],[DATA]]&amp;"|"&amp;COUNTIF($E$5:E299,E299)</f>
        <v>42809|5</v>
      </c>
    </row>
    <row r="300" spans="5:8" x14ac:dyDescent="0.25">
      <c r="E300" s="7">
        <v>42809</v>
      </c>
      <c r="F300" s="20">
        <v>0.72569444444444453</v>
      </c>
      <c r="G300" s="8" t="s">
        <v>16</v>
      </c>
      <c r="H300" s="10" t="str">
        <f>Dane_wejściowe[[#This Row],[DATA]]&amp;"|"&amp;COUNTIF($E$5:E300,E300)</f>
        <v>42809|6</v>
      </c>
    </row>
    <row r="301" spans="5:8" x14ac:dyDescent="0.25">
      <c r="E301" s="7">
        <v>42810</v>
      </c>
      <c r="F301" s="20">
        <v>0.55555555555555558</v>
      </c>
      <c r="G301" s="8" t="s">
        <v>17</v>
      </c>
      <c r="H301" s="10" t="str">
        <f>Dane_wejściowe[[#This Row],[DATA]]&amp;"|"&amp;COUNTIF($E$5:E301,E301)</f>
        <v>42810|1</v>
      </c>
    </row>
    <row r="302" spans="5:8" x14ac:dyDescent="0.25">
      <c r="E302" s="7">
        <v>42810</v>
      </c>
      <c r="F302" s="20">
        <v>0.58680555555555558</v>
      </c>
      <c r="G302" s="8" t="s">
        <v>16</v>
      </c>
      <c r="H302" s="10" t="str">
        <f>Dane_wejściowe[[#This Row],[DATA]]&amp;"|"&amp;COUNTIF($E$5:E302,E302)</f>
        <v>42810|2</v>
      </c>
    </row>
    <row r="303" spans="5:8" x14ac:dyDescent="0.25">
      <c r="E303" s="7">
        <v>42810</v>
      </c>
      <c r="F303" s="20">
        <v>0.59027777777777779</v>
      </c>
      <c r="G303" s="8" t="s">
        <v>17</v>
      </c>
      <c r="H303" s="10" t="str">
        <f>Dane_wejściowe[[#This Row],[DATA]]&amp;"|"&amp;COUNTIF($E$5:E303,E303)</f>
        <v>42810|3</v>
      </c>
    </row>
    <row r="304" spans="5:8" x14ac:dyDescent="0.25">
      <c r="E304" s="7">
        <v>42810</v>
      </c>
      <c r="F304" s="20">
        <v>0.62152777777777779</v>
      </c>
      <c r="G304" s="8" t="s">
        <v>16</v>
      </c>
      <c r="H304" s="10" t="str">
        <f>Dane_wejściowe[[#This Row],[DATA]]&amp;"|"&amp;COUNTIF($E$5:E304,E304)</f>
        <v>42810|4</v>
      </c>
    </row>
    <row r="305" spans="5:8" x14ac:dyDescent="0.25">
      <c r="E305" s="7">
        <v>42810</v>
      </c>
      <c r="F305" s="20">
        <v>0.625</v>
      </c>
      <c r="G305" s="8" t="s">
        <v>17</v>
      </c>
      <c r="H305" s="10" t="str">
        <f>Dane_wejściowe[[#This Row],[DATA]]&amp;"|"&amp;COUNTIF($E$5:E305,E305)</f>
        <v>42810|5</v>
      </c>
    </row>
    <row r="306" spans="5:8" x14ac:dyDescent="0.25">
      <c r="E306" s="7">
        <v>42810</v>
      </c>
      <c r="F306" s="20">
        <v>0.65625</v>
      </c>
      <c r="G306" s="8" t="s">
        <v>16</v>
      </c>
      <c r="H306" s="10" t="str">
        <f>Dane_wejściowe[[#This Row],[DATA]]&amp;"|"&amp;COUNTIF($E$5:E306,E306)</f>
        <v>42810|6</v>
      </c>
    </row>
    <row r="307" spans="5:8" x14ac:dyDescent="0.25">
      <c r="E307" s="7">
        <v>42810</v>
      </c>
      <c r="F307" s="20">
        <v>0.625</v>
      </c>
      <c r="G307" s="8" t="s">
        <v>17</v>
      </c>
      <c r="H307" s="10" t="str">
        <f>Dane_wejściowe[[#This Row],[DATA]]&amp;"|"&amp;COUNTIF($E$5:E307,E307)</f>
        <v>42810|7</v>
      </c>
    </row>
    <row r="308" spans="5:8" x14ac:dyDescent="0.25">
      <c r="E308" s="7">
        <v>42810</v>
      </c>
      <c r="F308" s="20">
        <v>0.65625</v>
      </c>
      <c r="G308" s="8" t="s">
        <v>16</v>
      </c>
      <c r="H308" s="10" t="str">
        <f>Dane_wejściowe[[#This Row],[DATA]]&amp;"|"&amp;COUNTIF($E$5:E308,E308)</f>
        <v>42810|8</v>
      </c>
    </row>
    <row r="309" spans="5:8" x14ac:dyDescent="0.25">
      <c r="E309" s="7">
        <v>42810</v>
      </c>
      <c r="F309" s="20">
        <v>0.65972222222222221</v>
      </c>
      <c r="G309" s="8" t="s">
        <v>17</v>
      </c>
      <c r="H309" s="10" t="str">
        <f>Dane_wejściowe[[#This Row],[DATA]]&amp;"|"&amp;COUNTIF($E$5:E309,E309)</f>
        <v>42810|9</v>
      </c>
    </row>
    <row r="310" spans="5:8" x14ac:dyDescent="0.25">
      <c r="E310" s="7">
        <v>42810</v>
      </c>
      <c r="F310" s="20">
        <v>0.69097222222222221</v>
      </c>
      <c r="G310" s="8" t="s">
        <v>16</v>
      </c>
      <c r="H310" s="10" t="str">
        <f>Dane_wejściowe[[#This Row],[DATA]]&amp;"|"&amp;COUNTIF($E$5:E310,E310)</f>
        <v>42810|10</v>
      </c>
    </row>
    <row r="311" spans="5:8" x14ac:dyDescent="0.25">
      <c r="E311" s="7"/>
      <c r="F311" s="20"/>
      <c r="G311" s="8"/>
      <c r="H311" s="10" t="str">
        <f>Dane_wejściowe[[#This Row],[DATA]]&amp;"|"&amp;COUNTIF($E$5:E311,E311)</f>
        <v>|0</v>
      </c>
    </row>
    <row r="312" spans="5:8" x14ac:dyDescent="0.25">
      <c r="E312" s="7">
        <v>42811</v>
      </c>
      <c r="F312" s="20">
        <v>0.33333333333333298</v>
      </c>
      <c r="G312" s="8" t="s">
        <v>25</v>
      </c>
      <c r="H312" s="10" t="str">
        <f>Dane_wejściowe[[#This Row],[DATA]]&amp;"|"&amp;COUNTIF($E$5:E312,E312)</f>
        <v>42811|1</v>
      </c>
    </row>
    <row r="313" spans="5:8" x14ac:dyDescent="0.25">
      <c r="E313" s="7">
        <v>42811</v>
      </c>
      <c r="F313" s="20">
        <v>0.36458333333333331</v>
      </c>
      <c r="G313" s="8" t="s">
        <v>16</v>
      </c>
      <c r="H313" s="10" t="str">
        <f>Dane_wejściowe[[#This Row],[DATA]]&amp;"|"&amp;COUNTIF($E$5:E313,E313)</f>
        <v>42811|2</v>
      </c>
    </row>
    <row r="314" spans="5:8" x14ac:dyDescent="0.25">
      <c r="E314" s="7">
        <v>42811</v>
      </c>
      <c r="F314" s="20">
        <v>0.55555555555555558</v>
      </c>
      <c r="G314" s="8" t="s">
        <v>31</v>
      </c>
      <c r="H314" s="10" t="str">
        <f>Dane_wejściowe[[#This Row],[DATA]]&amp;"|"&amp;COUNTIF($E$5:E314,E314)</f>
        <v>42811|3</v>
      </c>
    </row>
    <row r="315" spans="5:8" x14ac:dyDescent="0.25">
      <c r="E315" s="7">
        <v>42811</v>
      </c>
      <c r="F315" s="20">
        <v>0.58680555555555558</v>
      </c>
      <c r="G315" s="8" t="s">
        <v>16</v>
      </c>
      <c r="H315" s="10" t="str">
        <f>Dane_wejściowe[[#This Row],[DATA]]&amp;"|"&amp;COUNTIF($E$5:E315,E315)</f>
        <v>42811|4</v>
      </c>
    </row>
    <row r="316" spans="5:8" x14ac:dyDescent="0.25">
      <c r="E316" s="7">
        <v>42811</v>
      </c>
      <c r="F316" s="20">
        <v>0.59027777777777779</v>
      </c>
      <c r="G316" s="8" t="s">
        <v>28</v>
      </c>
      <c r="H316" s="10" t="str">
        <f>Dane_wejściowe[[#This Row],[DATA]]&amp;"|"&amp;COUNTIF($E$5:E316,E316)</f>
        <v>42811|5</v>
      </c>
    </row>
    <row r="317" spans="5:8" x14ac:dyDescent="0.25">
      <c r="E317" s="7">
        <v>42811</v>
      </c>
      <c r="F317" s="20">
        <v>0.62152777777777779</v>
      </c>
      <c r="G317" s="8" t="s">
        <v>16</v>
      </c>
      <c r="H317" s="10" t="str">
        <f>Dane_wejściowe[[#This Row],[DATA]]&amp;"|"&amp;COUNTIF($E$5:E317,E317)</f>
        <v>42811|6</v>
      </c>
    </row>
    <row r="318" spans="5:8" x14ac:dyDescent="0.25">
      <c r="E318" s="7">
        <v>42811</v>
      </c>
      <c r="F318" s="20">
        <v>0.625</v>
      </c>
      <c r="G318" s="8" t="s">
        <v>29</v>
      </c>
      <c r="H318" s="10" t="str">
        <f>Dane_wejściowe[[#This Row],[DATA]]&amp;"|"&amp;COUNTIF($E$5:E318,E318)</f>
        <v>42811|7</v>
      </c>
    </row>
    <row r="319" spans="5:8" x14ac:dyDescent="0.25">
      <c r="E319" s="7">
        <v>42811</v>
      </c>
      <c r="F319" s="20">
        <v>0.65625</v>
      </c>
      <c r="G319" s="8" t="s">
        <v>16</v>
      </c>
      <c r="H319" s="10" t="str">
        <f>Dane_wejściowe[[#This Row],[DATA]]&amp;"|"&amp;COUNTIF($E$5:E319,E319)</f>
        <v>42811|8</v>
      </c>
    </row>
    <row r="320" spans="5:8" x14ac:dyDescent="0.25">
      <c r="E320" s="7">
        <v>42811</v>
      </c>
      <c r="F320" s="20">
        <v>0.65972222222222221</v>
      </c>
      <c r="G320" s="8"/>
      <c r="H320" s="10" t="str">
        <f>Dane_wejściowe[[#This Row],[DATA]]&amp;"|"&amp;COUNTIF($E$5:E320,E320)</f>
        <v>42811|9</v>
      </c>
    </row>
    <row r="321" spans="5:8" x14ac:dyDescent="0.25">
      <c r="E321" s="7">
        <v>42811</v>
      </c>
      <c r="F321" s="20">
        <v>0.69097222222222221</v>
      </c>
      <c r="G321" s="8" t="s">
        <v>16</v>
      </c>
      <c r="H321" s="10" t="str">
        <f>Dane_wejściowe[[#This Row],[DATA]]&amp;"|"&amp;COUNTIF($E$5:E321,E321)</f>
        <v>42811|10</v>
      </c>
    </row>
    <row r="322" spans="5:8" x14ac:dyDescent="0.25">
      <c r="E322" s="7">
        <v>42814</v>
      </c>
      <c r="F322" s="20">
        <v>0.59027777777777779</v>
      </c>
      <c r="G322" s="8" t="s">
        <v>18</v>
      </c>
      <c r="H322" s="10" t="str">
        <f>Dane_wejściowe[[#This Row],[DATA]]&amp;"|"&amp;COUNTIF($E$5:E322,E322)</f>
        <v>42814|1</v>
      </c>
    </row>
    <row r="323" spans="5:8" x14ac:dyDescent="0.25">
      <c r="E323" s="7">
        <v>42814</v>
      </c>
      <c r="F323" s="20">
        <v>0.62152777777777779</v>
      </c>
      <c r="G323" s="8" t="s">
        <v>16</v>
      </c>
      <c r="H323" s="10" t="str">
        <f>Dane_wejściowe[[#This Row],[DATA]]&amp;"|"&amp;COUNTIF($E$5:E323,E323)</f>
        <v>42814|2</v>
      </c>
    </row>
    <row r="324" spans="5:8" x14ac:dyDescent="0.25">
      <c r="E324" s="7">
        <v>42814</v>
      </c>
      <c r="F324" s="20">
        <v>0.625</v>
      </c>
      <c r="G324" s="8" t="s">
        <v>18</v>
      </c>
      <c r="H324" s="10" t="str">
        <f>Dane_wejściowe[[#This Row],[DATA]]&amp;"|"&amp;COUNTIF($E$5:E324,E324)</f>
        <v>42814|3</v>
      </c>
    </row>
    <row r="325" spans="5:8" x14ac:dyDescent="0.25">
      <c r="E325" s="7">
        <v>42814</v>
      </c>
      <c r="F325" s="20">
        <v>0.65625</v>
      </c>
      <c r="G325" s="8" t="s">
        <v>16</v>
      </c>
      <c r="H325" s="10" t="str">
        <f>Dane_wejściowe[[#This Row],[DATA]]&amp;"|"&amp;COUNTIF($E$5:E325,E325)</f>
        <v>42814|4</v>
      </c>
    </row>
    <row r="326" spans="5:8" x14ac:dyDescent="0.25">
      <c r="E326" s="7">
        <v>42814</v>
      </c>
      <c r="F326" s="20">
        <v>0.65972222222222221</v>
      </c>
      <c r="G326" s="8" t="s">
        <v>18</v>
      </c>
      <c r="H326" s="10" t="str">
        <f>Dane_wejściowe[[#This Row],[DATA]]&amp;"|"&amp;COUNTIF($E$5:E326,E326)</f>
        <v>42814|5</v>
      </c>
    </row>
    <row r="327" spans="5:8" x14ac:dyDescent="0.25">
      <c r="E327" s="7">
        <v>42814</v>
      </c>
      <c r="F327" s="20">
        <v>0.69097222222222221</v>
      </c>
      <c r="G327" s="8" t="s">
        <v>16</v>
      </c>
      <c r="H327" s="10" t="str">
        <f>Dane_wejściowe[[#This Row],[DATA]]&amp;"|"&amp;COUNTIF($E$5:E327,E327)</f>
        <v>42814|6</v>
      </c>
    </row>
    <row r="328" spans="5:8" x14ac:dyDescent="0.25">
      <c r="E328" s="7">
        <v>42815</v>
      </c>
      <c r="F328" s="20">
        <v>0.51041666666666663</v>
      </c>
      <c r="G328" s="8" t="s">
        <v>19</v>
      </c>
      <c r="H328" s="10" t="str">
        <f>Dane_wejściowe[[#This Row],[DATA]]&amp;"|"&amp;COUNTIF($E$5:E328,E328)</f>
        <v>42815|1</v>
      </c>
    </row>
    <row r="329" spans="5:8" x14ac:dyDescent="0.25">
      <c r="E329" s="7">
        <v>42815</v>
      </c>
      <c r="F329" s="20">
        <v>0.54166666666666663</v>
      </c>
      <c r="G329" s="8" t="s">
        <v>16</v>
      </c>
      <c r="H329" s="10" t="str">
        <f>Dane_wejściowe[[#This Row],[DATA]]&amp;"|"&amp;COUNTIF($E$5:E329,E329)</f>
        <v>42815|2</v>
      </c>
    </row>
    <row r="330" spans="5:8" x14ac:dyDescent="0.25">
      <c r="E330" s="7">
        <v>42815</v>
      </c>
      <c r="F330" s="20">
        <v>0.55555555555555558</v>
      </c>
      <c r="G330" s="8" t="s">
        <v>19</v>
      </c>
      <c r="H330" s="10" t="str">
        <f>Dane_wejściowe[[#This Row],[DATA]]&amp;"|"&amp;COUNTIF($E$5:E330,E330)</f>
        <v>42815|3</v>
      </c>
    </row>
    <row r="331" spans="5:8" x14ac:dyDescent="0.25">
      <c r="E331" s="7">
        <v>42815</v>
      </c>
      <c r="F331" s="20">
        <v>0.58680555555555558</v>
      </c>
      <c r="G331" s="8" t="s">
        <v>16</v>
      </c>
      <c r="H331" s="10" t="str">
        <f>Dane_wejściowe[[#This Row],[DATA]]&amp;"|"&amp;COUNTIF($E$5:E331,E331)</f>
        <v>42815|4</v>
      </c>
    </row>
    <row r="332" spans="5:8" x14ac:dyDescent="0.25">
      <c r="E332" s="7">
        <v>42815</v>
      </c>
      <c r="F332" s="20">
        <v>0.59027777777777779</v>
      </c>
      <c r="G332" s="8" t="s">
        <v>23</v>
      </c>
      <c r="H332" s="10" t="str">
        <f>Dane_wejściowe[[#This Row],[DATA]]&amp;"|"&amp;COUNTIF($E$5:E332,E332)</f>
        <v>42815|5</v>
      </c>
    </row>
    <row r="333" spans="5:8" x14ac:dyDescent="0.25">
      <c r="E333" s="7">
        <v>42815</v>
      </c>
      <c r="F333" s="20">
        <v>0.62152777777777779</v>
      </c>
      <c r="G333" s="8" t="s">
        <v>16</v>
      </c>
      <c r="H333" s="10" t="str">
        <f>Dane_wejściowe[[#This Row],[DATA]]&amp;"|"&amp;COUNTIF($E$5:E333,E333)</f>
        <v>42815|6</v>
      </c>
    </row>
    <row r="334" spans="5:8" x14ac:dyDescent="0.25">
      <c r="E334" s="7">
        <v>42815</v>
      </c>
      <c r="F334" s="20">
        <v>0.625</v>
      </c>
      <c r="G334" s="8" t="s">
        <v>24</v>
      </c>
      <c r="H334" s="10" t="str">
        <f>Dane_wejściowe[[#This Row],[DATA]]&amp;"|"&amp;COUNTIF($E$5:E334,E334)</f>
        <v>42815|7</v>
      </c>
    </row>
    <row r="335" spans="5:8" x14ac:dyDescent="0.25">
      <c r="E335" s="7">
        <v>42815</v>
      </c>
      <c r="F335" s="20">
        <v>0.65625</v>
      </c>
      <c r="G335" s="8" t="s">
        <v>16</v>
      </c>
      <c r="H335" s="10" t="str">
        <f>Dane_wejściowe[[#This Row],[DATA]]&amp;"|"&amp;COUNTIF($E$5:E335,E335)</f>
        <v>42815|8</v>
      </c>
    </row>
    <row r="336" spans="5:8" x14ac:dyDescent="0.25">
      <c r="E336" s="7">
        <v>42816</v>
      </c>
      <c r="F336" s="20">
        <v>0.625</v>
      </c>
      <c r="G336" s="8"/>
      <c r="H336" s="10" t="str">
        <f>Dane_wejściowe[[#This Row],[DATA]]&amp;"|"&amp;COUNTIF($E$5:E336,E336)</f>
        <v>42816|1</v>
      </c>
    </row>
    <row r="337" spans="5:8" x14ac:dyDescent="0.25">
      <c r="E337" s="7">
        <v>42816</v>
      </c>
      <c r="F337" s="20">
        <v>0.65625</v>
      </c>
      <c r="G337" s="8" t="s">
        <v>16</v>
      </c>
      <c r="H337" s="10" t="str">
        <f>Dane_wejściowe[[#This Row],[DATA]]&amp;"|"&amp;COUNTIF($E$5:E337,E337)</f>
        <v>42816|2</v>
      </c>
    </row>
    <row r="338" spans="5:8" x14ac:dyDescent="0.25">
      <c r="E338" s="7">
        <v>42816</v>
      </c>
      <c r="F338" s="20">
        <v>0.65972222222222221</v>
      </c>
      <c r="G338" s="8"/>
      <c r="H338" s="10" t="str">
        <f>Dane_wejściowe[[#This Row],[DATA]]&amp;"|"&amp;COUNTIF($E$5:E338,E338)</f>
        <v>42816|3</v>
      </c>
    </row>
    <row r="339" spans="5:8" x14ac:dyDescent="0.25">
      <c r="E339" s="7">
        <v>42816</v>
      </c>
      <c r="F339" s="20">
        <v>0.69097222222222221</v>
      </c>
      <c r="G339" s="8" t="s">
        <v>16</v>
      </c>
      <c r="H339" s="10" t="str">
        <f>Dane_wejściowe[[#This Row],[DATA]]&amp;"|"&amp;COUNTIF($E$5:E339,E339)</f>
        <v>42816|4</v>
      </c>
    </row>
    <row r="340" spans="5:8" x14ac:dyDescent="0.25">
      <c r="E340" s="7">
        <v>42816</v>
      </c>
      <c r="F340" s="20">
        <v>0.69444444444444453</v>
      </c>
      <c r="G340" s="8"/>
      <c r="H340" s="10" t="str">
        <f>Dane_wejściowe[[#This Row],[DATA]]&amp;"|"&amp;COUNTIF($E$5:E340,E340)</f>
        <v>42816|5</v>
      </c>
    </row>
    <row r="341" spans="5:8" x14ac:dyDescent="0.25">
      <c r="E341" s="7">
        <v>42816</v>
      </c>
      <c r="F341" s="20">
        <v>0.72569444444444453</v>
      </c>
      <c r="G341" s="8" t="s">
        <v>16</v>
      </c>
      <c r="H341" s="10" t="str">
        <f>Dane_wejściowe[[#This Row],[DATA]]&amp;"|"&amp;COUNTIF($E$5:E341,E341)</f>
        <v>42816|6</v>
      </c>
    </row>
    <row r="342" spans="5:8" x14ac:dyDescent="0.25">
      <c r="E342" s="7">
        <v>42817</v>
      </c>
      <c r="F342" s="20">
        <v>0.55555555555555558</v>
      </c>
      <c r="G342" s="8" t="s">
        <v>17</v>
      </c>
      <c r="H342" s="10" t="str">
        <f>Dane_wejściowe[[#This Row],[DATA]]&amp;"|"&amp;COUNTIF($E$5:E342,E342)</f>
        <v>42817|1</v>
      </c>
    </row>
    <row r="343" spans="5:8" x14ac:dyDescent="0.25">
      <c r="E343" s="7">
        <v>42817</v>
      </c>
      <c r="F343" s="20">
        <v>0.58680555555555558</v>
      </c>
      <c r="G343" s="8" t="s">
        <v>16</v>
      </c>
      <c r="H343" s="10" t="str">
        <f>Dane_wejściowe[[#This Row],[DATA]]&amp;"|"&amp;COUNTIF($E$5:E343,E343)</f>
        <v>42817|2</v>
      </c>
    </row>
    <row r="344" spans="5:8" x14ac:dyDescent="0.25">
      <c r="E344" s="7">
        <v>42817</v>
      </c>
      <c r="F344" s="20">
        <v>0.59027777777777779</v>
      </c>
      <c r="G344" s="8" t="s">
        <v>17</v>
      </c>
      <c r="H344" s="10" t="str">
        <f>Dane_wejściowe[[#This Row],[DATA]]&amp;"|"&amp;COUNTIF($E$5:E344,E344)</f>
        <v>42817|3</v>
      </c>
    </row>
    <row r="345" spans="5:8" x14ac:dyDescent="0.25">
      <c r="E345" s="7">
        <v>42817</v>
      </c>
      <c r="F345" s="20">
        <v>0.62152777777777779</v>
      </c>
      <c r="G345" s="8" t="s">
        <v>16</v>
      </c>
      <c r="H345" s="10" t="str">
        <f>Dane_wejściowe[[#This Row],[DATA]]&amp;"|"&amp;COUNTIF($E$5:E345,E345)</f>
        <v>42817|4</v>
      </c>
    </row>
    <row r="346" spans="5:8" x14ac:dyDescent="0.25">
      <c r="E346" s="7">
        <v>42817</v>
      </c>
      <c r="F346" s="20">
        <v>0.625</v>
      </c>
      <c r="G346" s="8" t="s">
        <v>17</v>
      </c>
      <c r="H346" s="10" t="str">
        <f>Dane_wejściowe[[#This Row],[DATA]]&amp;"|"&amp;COUNTIF($E$5:E346,E346)</f>
        <v>42817|5</v>
      </c>
    </row>
    <row r="347" spans="5:8" x14ac:dyDescent="0.25">
      <c r="E347" s="7">
        <v>42817</v>
      </c>
      <c r="F347" s="20">
        <v>0.65625</v>
      </c>
      <c r="G347" s="8" t="s">
        <v>16</v>
      </c>
      <c r="H347" s="10" t="str">
        <f>Dane_wejściowe[[#This Row],[DATA]]&amp;"|"&amp;COUNTIF($E$5:E347,E347)</f>
        <v>42817|6</v>
      </c>
    </row>
    <row r="348" spans="5:8" x14ac:dyDescent="0.25">
      <c r="E348" s="7">
        <v>42817</v>
      </c>
      <c r="F348" s="20">
        <v>0.625</v>
      </c>
      <c r="G348" s="8" t="s">
        <v>17</v>
      </c>
      <c r="H348" s="10" t="str">
        <f>Dane_wejściowe[[#This Row],[DATA]]&amp;"|"&amp;COUNTIF($E$5:E348,E348)</f>
        <v>42817|7</v>
      </c>
    </row>
    <row r="349" spans="5:8" x14ac:dyDescent="0.25">
      <c r="E349" s="7">
        <v>42817</v>
      </c>
      <c r="F349" s="20">
        <v>0.65625</v>
      </c>
      <c r="G349" s="8" t="s">
        <v>16</v>
      </c>
      <c r="H349" s="10" t="str">
        <f>Dane_wejściowe[[#This Row],[DATA]]&amp;"|"&amp;COUNTIF($E$5:E349,E349)</f>
        <v>42817|8</v>
      </c>
    </row>
    <row r="350" spans="5:8" x14ac:dyDescent="0.25">
      <c r="E350" s="7">
        <v>42817</v>
      </c>
      <c r="F350" s="20">
        <v>0.65972222222222221</v>
      </c>
      <c r="G350" s="8" t="s">
        <v>17</v>
      </c>
      <c r="H350" s="10" t="str">
        <f>Dane_wejściowe[[#This Row],[DATA]]&amp;"|"&amp;COUNTIF($E$5:E350,E350)</f>
        <v>42817|9</v>
      </c>
    </row>
    <row r="351" spans="5:8" x14ac:dyDescent="0.25">
      <c r="E351" s="7">
        <v>42817</v>
      </c>
      <c r="F351" s="20">
        <v>0.69097222222222221</v>
      </c>
      <c r="G351" s="8" t="s">
        <v>16</v>
      </c>
      <c r="H351" s="10" t="str">
        <f>Dane_wejściowe[[#This Row],[DATA]]&amp;"|"&amp;COUNTIF($E$5:E351,E351)</f>
        <v>42817|10</v>
      </c>
    </row>
    <row r="352" spans="5:8" x14ac:dyDescent="0.25">
      <c r="E352" s="7">
        <v>42818</v>
      </c>
      <c r="F352" s="20">
        <v>0.33333333333333298</v>
      </c>
      <c r="G352" s="8" t="s">
        <v>32</v>
      </c>
      <c r="H352" s="10" t="str">
        <f>Dane_wejściowe[[#This Row],[DATA]]&amp;"|"&amp;COUNTIF($E$5:E352,E352)</f>
        <v>42818|1</v>
      </c>
    </row>
    <row r="353" spans="5:8" x14ac:dyDescent="0.25">
      <c r="E353" s="7">
        <v>42818</v>
      </c>
      <c r="F353" s="20">
        <v>0.36458333333333331</v>
      </c>
      <c r="G353" s="8" t="s">
        <v>16</v>
      </c>
      <c r="H353" s="10" t="str">
        <f>Dane_wejściowe[[#This Row],[DATA]]&amp;"|"&amp;COUNTIF($E$5:E353,E353)</f>
        <v>42818|2</v>
      </c>
    </row>
    <row r="354" spans="5:8" x14ac:dyDescent="0.25">
      <c r="E354" s="7">
        <v>42818</v>
      </c>
      <c r="F354" s="20">
        <v>0.55555555555555558</v>
      </c>
      <c r="G354" s="8" t="s">
        <v>33</v>
      </c>
      <c r="H354" s="10" t="str">
        <f>Dane_wejściowe[[#This Row],[DATA]]&amp;"|"&amp;COUNTIF($E$5:E354,E354)</f>
        <v>42818|3</v>
      </c>
    </row>
    <row r="355" spans="5:8" x14ac:dyDescent="0.25">
      <c r="E355" s="7">
        <v>42818</v>
      </c>
      <c r="F355" s="20">
        <v>0.58680555555555558</v>
      </c>
      <c r="G355" s="8" t="s">
        <v>16</v>
      </c>
      <c r="H355" s="10" t="str">
        <f>Dane_wejściowe[[#This Row],[DATA]]&amp;"|"&amp;COUNTIF($E$5:E355,E355)</f>
        <v>42818|4</v>
      </c>
    </row>
    <row r="356" spans="5:8" x14ac:dyDescent="0.25">
      <c r="E356" s="7">
        <v>42818</v>
      </c>
      <c r="F356" s="20">
        <v>0.59027777777777779</v>
      </c>
      <c r="G356" s="8" t="s">
        <v>28</v>
      </c>
      <c r="H356" s="10" t="str">
        <f>Dane_wejściowe[[#This Row],[DATA]]&amp;"|"&amp;COUNTIF($E$5:E356,E356)</f>
        <v>42818|5</v>
      </c>
    </row>
    <row r="357" spans="5:8" x14ac:dyDescent="0.25">
      <c r="E357" s="7">
        <v>42818</v>
      </c>
      <c r="F357" s="20">
        <v>0.62152777777777779</v>
      </c>
      <c r="G357" s="8" t="s">
        <v>16</v>
      </c>
      <c r="H357" s="10" t="str">
        <f>Dane_wejściowe[[#This Row],[DATA]]&amp;"|"&amp;COUNTIF($E$5:E357,E357)</f>
        <v>42818|6</v>
      </c>
    </row>
    <row r="358" spans="5:8" x14ac:dyDescent="0.25">
      <c r="E358" s="7">
        <v>42818</v>
      </c>
      <c r="F358" s="20">
        <v>0.625</v>
      </c>
      <c r="G358" s="8" t="s">
        <v>28</v>
      </c>
      <c r="H358" s="10" t="str">
        <f>Dane_wejściowe[[#This Row],[DATA]]&amp;"|"&amp;COUNTIF($E$5:E358,E358)</f>
        <v>42818|7</v>
      </c>
    </row>
    <row r="359" spans="5:8" x14ac:dyDescent="0.25">
      <c r="E359" s="7">
        <v>42818</v>
      </c>
      <c r="F359" s="20">
        <v>0.65625</v>
      </c>
      <c r="G359" s="8" t="s">
        <v>16</v>
      </c>
      <c r="H359" s="10" t="str">
        <f>Dane_wejściowe[[#This Row],[DATA]]&amp;"|"&amp;COUNTIF($E$5:E359,E359)</f>
        <v>42818|8</v>
      </c>
    </row>
    <row r="360" spans="5:8" x14ac:dyDescent="0.25">
      <c r="E360" s="7">
        <v>42818</v>
      </c>
      <c r="F360" s="20">
        <v>0.65972222222222221</v>
      </c>
      <c r="G360" s="8" t="s">
        <v>25</v>
      </c>
      <c r="H360" s="10" t="str">
        <f>Dane_wejściowe[[#This Row],[DATA]]&amp;"|"&amp;COUNTIF($E$5:E360,E360)</f>
        <v>42818|9</v>
      </c>
    </row>
    <row r="361" spans="5:8" x14ac:dyDescent="0.25">
      <c r="E361" s="7">
        <v>42818</v>
      </c>
      <c r="F361" s="20">
        <v>0.69097222222222221</v>
      </c>
      <c r="G361" s="8" t="s">
        <v>16</v>
      </c>
      <c r="H361" s="10" t="str">
        <f>Dane_wejściowe[[#This Row],[DATA]]&amp;"|"&amp;COUNTIF($E$5:E361,E361)</f>
        <v>42818|10</v>
      </c>
    </row>
    <row r="362" spans="5:8" x14ac:dyDescent="0.25">
      <c r="E362" s="7">
        <v>42821</v>
      </c>
      <c r="F362" s="20">
        <v>0.59027777777777779</v>
      </c>
      <c r="G362" s="8" t="s">
        <v>18</v>
      </c>
      <c r="H362" s="10" t="str">
        <f>Dane_wejściowe[[#This Row],[DATA]]&amp;"|"&amp;COUNTIF($E$5:E362,E362)</f>
        <v>42821|1</v>
      </c>
    </row>
    <row r="363" spans="5:8" x14ac:dyDescent="0.25">
      <c r="E363" s="7">
        <v>42821</v>
      </c>
      <c r="F363" s="20">
        <v>0.62152777777777779</v>
      </c>
      <c r="G363" s="8" t="s">
        <v>16</v>
      </c>
      <c r="H363" s="10" t="str">
        <f>Dane_wejściowe[[#This Row],[DATA]]&amp;"|"&amp;COUNTIF($E$5:E363,E363)</f>
        <v>42821|2</v>
      </c>
    </row>
    <row r="364" spans="5:8" x14ac:dyDescent="0.25">
      <c r="E364" s="7">
        <v>42821</v>
      </c>
      <c r="F364" s="20">
        <v>0.625</v>
      </c>
      <c r="G364" s="8" t="s">
        <v>18</v>
      </c>
      <c r="H364" s="10" t="str">
        <f>Dane_wejściowe[[#This Row],[DATA]]&amp;"|"&amp;COUNTIF($E$5:E364,E364)</f>
        <v>42821|3</v>
      </c>
    </row>
    <row r="365" spans="5:8" x14ac:dyDescent="0.25">
      <c r="E365" s="7">
        <v>42821</v>
      </c>
      <c r="F365" s="20">
        <v>0.65625</v>
      </c>
      <c r="G365" s="8" t="s">
        <v>16</v>
      </c>
      <c r="H365" s="10" t="str">
        <f>Dane_wejściowe[[#This Row],[DATA]]&amp;"|"&amp;COUNTIF($E$5:E365,E365)</f>
        <v>42821|4</v>
      </c>
    </row>
    <row r="366" spans="5:8" x14ac:dyDescent="0.25">
      <c r="E366" s="7">
        <v>42821</v>
      </c>
      <c r="F366" s="20">
        <v>0.65972222222222221</v>
      </c>
      <c r="G366" s="8" t="s">
        <v>18</v>
      </c>
      <c r="H366" s="10" t="str">
        <f>Dane_wejściowe[[#This Row],[DATA]]&amp;"|"&amp;COUNTIF($E$5:E366,E366)</f>
        <v>42821|5</v>
      </c>
    </row>
    <row r="367" spans="5:8" x14ac:dyDescent="0.25">
      <c r="E367" s="7">
        <v>42821</v>
      </c>
      <c r="F367" s="20">
        <v>0.69097222222222221</v>
      </c>
      <c r="G367" s="8" t="s">
        <v>16</v>
      </c>
      <c r="H367" s="10" t="str">
        <f>Dane_wejściowe[[#This Row],[DATA]]&amp;"|"&amp;COUNTIF($E$5:E367,E367)</f>
        <v>42821|6</v>
      </c>
    </row>
    <row r="368" spans="5:8" x14ac:dyDescent="0.25">
      <c r="E368" s="7">
        <v>42822</v>
      </c>
      <c r="F368" s="20">
        <v>0.51041666666666663</v>
      </c>
      <c r="G368" s="8" t="s">
        <v>19</v>
      </c>
      <c r="H368" s="10" t="str">
        <f>Dane_wejściowe[[#This Row],[DATA]]&amp;"|"&amp;COUNTIF($E$5:E368,E368)</f>
        <v>42822|1</v>
      </c>
    </row>
    <row r="369" spans="5:8" x14ac:dyDescent="0.25">
      <c r="E369" s="7">
        <v>42822</v>
      </c>
      <c r="F369" s="20">
        <v>0.54166666666666663</v>
      </c>
      <c r="G369" s="8" t="s">
        <v>16</v>
      </c>
      <c r="H369" s="10" t="str">
        <f>Dane_wejściowe[[#This Row],[DATA]]&amp;"|"&amp;COUNTIF($E$5:E369,E369)</f>
        <v>42822|2</v>
      </c>
    </row>
    <row r="370" spans="5:8" x14ac:dyDescent="0.25">
      <c r="E370" s="7">
        <v>42822</v>
      </c>
      <c r="F370" s="20">
        <v>0.55555555555555558</v>
      </c>
      <c r="G370" s="8" t="s">
        <v>19</v>
      </c>
      <c r="H370" s="10" t="str">
        <f>Dane_wejściowe[[#This Row],[DATA]]&amp;"|"&amp;COUNTIF($E$5:E370,E370)</f>
        <v>42822|3</v>
      </c>
    </row>
    <row r="371" spans="5:8" x14ac:dyDescent="0.25">
      <c r="E371" s="7">
        <v>42822</v>
      </c>
      <c r="F371" s="20">
        <v>0.58680555555555558</v>
      </c>
      <c r="G371" s="8" t="s">
        <v>16</v>
      </c>
      <c r="H371" s="10" t="str">
        <f>Dane_wejściowe[[#This Row],[DATA]]&amp;"|"&amp;COUNTIF($E$5:E371,E371)</f>
        <v>42822|4</v>
      </c>
    </row>
    <row r="372" spans="5:8" x14ac:dyDescent="0.25">
      <c r="E372" s="7">
        <v>42822</v>
      </c>
      <c r="F372" s="20">
        <v>0.59027777777777779</v>
      </c>
      <c r="G372" s="8" t="s">
        <v>23</v>
      </c>
      <c r="H372" s="10" t="str">
        <f>Dane_wejściowe[[#This Row],[DATA]]&amp;"|"&amp;COUNTIF($E$5:E372,E372)</f>
        <v>42822|5</v>
      </c>
    </row>
    <row r="373" spans="5:8" x14ac:dyDescent="0.25">
      <c r="E373" s="7">
        <v>42822</v>
      </c>
      <c r="F373" s="20">
        <v>0.62152777777777779</v>
      </c>
      <c r="G373" s="8" t="s">
        <v>16</v>
      </c>
      <c r="H373" s="10" t="str">
        <f>Dane_wejściowe[[#This Row],[DATA]]&amp;"|"&amp;COUNTIF($E$5:E373,E373)</f>
        <v>42822|6</v>
      </c>
    </row>
    <row r="374" spans="5:8" x14ac:dyDescent="0.25">
      <c r="E374" s="7">
        <v>42822</v>
      </c>
      <c r="F374" s="20">
        <v>0.625</v>
      </c>
      <c r="G374" s="8" t="s">
        <v>24</v>
      </c>
      <c r="H374" s="10" t="str">
        <f>Dane_wejściowe[[#This Row],[DATA]]&amp;"|"&amp;COUNTIF($E$5:E374,E374)</f>
        <v>42822|7</v>
      </c>
    </row>
    <row r="375" spans="5:8" x14ac:dyDescent="0.25">
      <c r="E375" s="7">
        <v>42822</v>
      </c>
      <c r="F375" s="20">
        <v>0.65625</v>
      </c>
      <c r="G375" s="8" t="s">
        <v>16</v>
      </c>
      <c r="H375" s="10" t="str">
        <f>Dane_wejściowe[[#This Row],[DATA]]&amp;"|"&amp;COUNTIF($E$5:E375,E375)</f>
        <v>42822|8</v>
      </c>
    </row>
    <row r="376" spans="5:8" x14ac:dyDescent="0.25">
      <c r="E376" s="7">
        <v>42823</v>
      </c>
      <c r="F376" s="20">
        <v>0.625</v>
      </c>
      <c r="G376" s="8"/>
      <c r="H376" s="10" t="str">
        <f>Dane_wejściowe[[#This Row],[DATA]]&amp;"|"&amp;COUNTIF($E$5:E376,E376)</f>
        <v>42823|1</v>
      </c>
    </row>
    <row r="377" spans="5:8" x14ac:dyDescent="0.25">
      <c r="E377" s="7">
        <v>42823</v>
      </c>
      <c r="F377" s="20">
        <v>0.65625</v>
      </c>
      <c r="G377" s="8" t="s">
        <v>16</v>
      </c>
      <c r="H377" s="10" t="str">
        <f>Dane_wejściowe[[#This Row],[DATA]]&amp;"|"&amp;COUNTIF($E$5:E377,E377)</f>
        <v>42823|2</v>
      </c>
    </row>
    <row r="378" spans="5:8" x14ac:dyDescent="0.25">
      <c r="E378" s="7">
        <v>42823</v>
      </c>
      <c r="F378" s="20">
        <v>0.65972222222222221</v>
      </c>
      <c r="G378" s="8"/>
      <c r="H378" s="10" t="str">
        <f>Dane_wejściowe[[#This Row],[DATA]]&amp;"|"&amp;COUNTIF($E$5:E378,E378)</f>
        <v>42823|3</v>
      </c>
    </row>
    <row r="379" spans="5:8" x14ac:dyDescent="0.25">
      <c r="E379" s="7">
        <v>42823</v>
      </c>
      <c r="F379" s="20">
        <v>0.69097222222222221</v>
      </c>
      <c r="G379" s="8" t="s">
        <v>16</v>
      </c>
      <c r="H379" s="10" t="str">
        <f>Dane_wejściowe[[#This Row],[DATA]]&amp;"|"&amp;COUNTIF($E$5:E379,E379)</f>
        <v>42823|4</v>
      </c>
    </row>
    <row r="380" spans="5:8" x14ac:dyDescent="0.25">
      <c r="E380" s="7">
        <v>42823</v>
      </c>
      <c r="F380" s="20">
        <v>0.69444444444444453</v>
      </c>
      <c r="G380" s="8"/>
      <c r="H380" s="10" t="str">
        <f>Dane_wejściowe[[#This Row],[DATA]]&amp;"|"&amp;COUNTIF($E$5:E380,E380)</f>
        <v>42823|5</v>
      </c>
    </row>
    <row r="381" spans="5:8" x14ac:dyDescent="0.25">
      <c r="E381" s="7">
        <v>42823</v>
      </c>
      <c r="F381" s="20">
        <v>0.72569444444444453</v>
      </c>
      <c r="G381" s="8" t="s">
        <v>16</v>
      </c>
      <c r="H381" s="10" t="str">
        <f>Dane_wejściowe[[#This Row],[DATA]]&amp;"|"&amp;COUNTIF($E$5:E381,E381)</f>
        <v>42823|6</v>
      </c>
    </row>
    <row r="382" spans="5:8" x14ac:dyDescent="0.25">
      <c r="E382" s="7">
        <v>42824</v>
      </c>
      <c r="F382" s="20">
        <v>0.55555555555555558</v>
      </c>
      <c r="G382" s="8" t="s">
        <v>17</v>
      </c>
      <c r="H382" s="10" t="str">
        <f>Dane_wejściowe[[#This Row],[DATA]]&amp;"|"&amp;COUNTIF($E$5:E382,E382)</f>
        <v>42824|1</v>
      </c>
    </row>
    <row r="383" spans="5:8" x14ac:dyDescent="0.25">
      <c r="E383" s="7">
        <v>42824</v>
      </c>
      <c r="F383" s="20">
        <v>0.58680555555555558</v>
      </c>
      <c r="G383" s="8" t="s">
        <v>16</v>
      </c>
      <c r="H383" s="10" t="str">
        <f>Dane_wejściowe[[#This Row],[DATA]]&amp;"|"&amp;COUNTIF($E$5:E383,E383)</f>
        <v>42824|2</v>
      </c>
    </row>
    <row r="384" spans="5:8" x14ac:dyDescent="0.25">
      <c r="E384" s="7">
        <v>42824</v>
      </c>
      <c r="F384" s="20">
        <v>0.59027777777777779</v>
      </c>
      <c r="G384" s="8" t="s">
        <v>17</v>
      </c>
      <c r="H384" s="10" t="str">
        <f>Dane_wejściowe[[#This Row],[DATA]]&amp;"|"&amp;COUNTIF($E$5:E384,E384)</f>
        <v>42824|3</v>
      </c>
    </row>
    <row r="385" spans="5:8" x14ac:dyDescent="0.25">
      <c r="E385" s="7">
        <v>42824</v>
      </c>
      <c r="F385" s="20">
        <v>0.62152777777777779</v>
      </c>
      <c r="G385" s="8" t="s">
        <v>16</v>
      </c>
      <c r="H385" s="10" t="str">
        <f>Dane_wejściowe[[#This Row],[DATA]]&amp;"|"&amp;COUNTIF($E$5:E385,E385)</f>
        <v>42824|4</v>
      </c>
    </row>
    <row r="386" spans="5:8" x14ac:dyDescent="0.25">
      <c r="E386" s="7">
        <v>42824</v>
      </c>
      <c r="F386" s="20">
        <v>0.625</v>
      </c>
      <c r="G386" s="8" t="s">
        <v>17</v>
      </c>
      <c r="H386" s="10" t="str">
        <f>Dane_wejściowe[[#This Row],[DATA]]&amp;"|"&amp;COUNTIF($E$5:E386,E386)</f>
        <v>42824|5</v>
      </c>
    </row>
    <row r="387" spans="5:8" x14ac:dyDescent="0.25">
      <c r="E387" s="7">
        <v>42824</v>
      </c>
      <c r="F387" s="20">
        <v>0.65625</v>
      </c>
      <c r="G387" s="8" t="s">
        <v>16</v>
      </c>
      <c r="H387" s="10" t="str">
        <f>Dane_wejściowe[[#This Row],[DATA]]&amp;"|"&amp;COUNTIF($E$5:E387,E387)</f>
        <v>42824|6</v>
      </c>
    </row>
    <row r="388" spans="5:8" x14ac:dyDescent="0.25">
      <c r="E388" s="7">
        <v>42824</v>
      </c>
      <c r="F388" s="20">
        <v>0.625</v>
      </c>
      <c r="G388" s="8" t="s">
        <v>17</v>
      </c>
      <c r="H388" s="10" t="str">
        <f>Dane_wejściowe[[#This Row],[DATA]]&amp;"|"&amp;COUNTIF($E$5:E388,E388)</f>
        <v>42824|7</v>
      </c>
    </row>
    <row r="389" spans="5:8" x14ac:dyDescent="0.25">
      <c r="E389" s="7">
        <v>42824</v>
      </c>
      <c r="F389" s="20">
        <v>0.65625</v>
      </c>
      <c r="G389" s="8" t="s">
        <v>16</v>
      </c>
      <c r="H389" s="10" t="str">
        <f>Dane_wejściowe[[#This Row],[DATA]]&amp;"|"&amp;COUNTIF($E$5:E389,E389)</f>
        <v>42824|8</v>
      </c>
    </row>
    <row r="390" spans="5:8" x14ac:dyDescent="0.25">
      <c r="E390" s="7">
        <v>42824</v>
      </c>
      <c r="F390" s="20">
        <v>0.65972222222222221</v>
      </c>
      <c r="G390" s="8" t="s">
        <v>17</v>
      </c>
      <c r="H390" s="10" t="str">
        <f>Dane_wejściowe[[#This Row],[DATA]]&amp;"|"&amp;COUNTIF($E$5:E390,E390)</f>
        <v>42824|9</v>
      </c>
    </row>
    <row r="391" spans="5:8" x14ac:dyDescent="0.25">
      <c r="E391" s="7">
        <v>42824</v>
      </c>
      <c r="F391" s="20">
        <v>0.69097222222222221</v>
      </c>
      <c r="G391" s="8" t="s">
        <v>16</v>
      </c>
      <c r="H391" s="10" t="str">
        <f>Dane_wejściowe[[#This Row],[DATA]]&amp;"|"&amp;COUNTIF($E$5:E391,E391)</f>
        <v>42824|10</v>
      </c>
    </row>
    <row r="392" spans="5:8" x14ac:dyDescent="0.25">
      <c r="E392" s="7"/>
      <c r="F392" s="20"/>
      <c r="G392" s="8"/>
      <c r="H392" s="10" t="str">
        <f>Dane_wejściowe[[#This Row],[DATA]]&amp;"|"&amp;COUNTIF($E$5:E392,E392)</f>
        <v>|0</v>
      </c>
    </row>
    <row r="393" spans="5:8" x14ac:dyDescent="0.25">
      <c r="E393" s="7"/>
      <c r="F393" s="20"/>
      <c r="G393" s="8"/>
      <c r="H393" s="10" t="str">
        <f>Dane_wejściowe[[#This Row],[DATA]]&amp;"|"&amp;COUNTIF($E$5:E393,E393)</f>
        <v>|0</v>
      </c>
    </row>
    <row r="394" spans="5:8" x14ac:dyDescent="0.25">
      <c r="E394" s="7">
        <v>42825</v>
      </c>
      <c r="F394" s="20">
        <v>0.55555555555555558</v>
      </c>
      <c r="G394" s="8" t="s">
        <v>28</v>
      </c>
      <c r="H394" s="10" t="str">
        <f>Dane_wejściowe[[#This Row],[DATA]]&amp;"|"&amp;COUNTIF($E$5:E394,E394)</f>
        <v>42825|1</v>
      </c>
    </row>
    <row r="395" spans="5:8" x14ac:dyDescent="0.25">
      <c r="E395" s="7">
        <v>42825</v>
      </c>
      <c r="F395" s="20">
        <v>0.58680555555555558</v>
      </c>
      <c r="G395" s="8" t="s">
        <v>16</v>
      </c>
      <c r="H395" s="10" t="str">
        <f>Dane_wejściowe[[#This Row],[DATA]]&amp;"|"&amp;COUNTIF($E$5:E395,E395)</f>
        <v>42825|2</v>
      </c>
    </row>
    <row r="396" spans="5:8" x14ac:dyDescent="0.25">
      <c r="E396" s="7">
        <v>42825</v>
      </c>
      <c r="F396" s="20">
        <v>0.59027777777777779</v>
      </c>
      <c r="G396" s="8" t="s">
        <v>28</v>
      </c>
      <c r="H396" s="10" t="str">
        <f>Dane_wejściowe[[#This Row],[DATA]]&amp;"|"&amp;COUNTIF($E$5:E396,E396)</f>
        <v>42825|3</v>
      </c>
    </row>
    <row r="397" spans="5:8" x14ac:dyDescent="0.25">
      <c r="E397" s="7">
        <v>42825</v>
      </c>
      <c r="F397" s="20">
        <v>0.62152777777777779</v>
      </c>
      <c r="G397" s="8" t="s">
        <v>16</v>
      </c>
      <c r="H397" s="10" t="str">
        <f>Dane_wejściowe[[#This Row],[DATA]]&amp;"|"&amp;COUNTIF($E$5:E397,E397)</f>
        <v>42825|4</v>
      </c>
    </row>
    <row r="398" spans="5:8" x14ac:dyDescent="0.25">
      <c r="E398" s="7">
        <v>42825</v>
      </c>
      <c r="F398" s="20">
        <v>0.625</v>
      </c>
      <c r="G398" s="8" t="s">
        <v>29</v>
      </c>
      <c r="H398" s="10" t="str">
        <f>Dane_wejściowe[[#This Row],[DATA]]&amp;"|"&amp;COUNTIF($E$5:E398,E398)</f>
        <v>42825|5</v>
      </c>
    </row>
    <row r="399" spans="5:8" x14ac:dyDescent="0.25">
      <c r="E399" s="7">
        <v>42825</v>
      </c>
      <c r="F399" s="20">
        <v>0.65625</v>
      </c>
      <c r="G399" s="8" t="s">
        <v>16</v>
      </c>
      <c r="H399" s="10" t="str">
        <f>Dane_wejściowe[[#This Row],[DATA]]&amp;"|"&amp;COUNTIF($E$5:E399,E399)</f>
        <v>42825|6</v>
      </c>
    </row>
    <row r="400" spans="5:8" x14ac:dyDescent="0.25">
      <c r="E400" s="7">
        <v>42825</v>
      </c>
      <c r="F400" s="20">
        <v>0.65972222222222221</v>
      </c>
      <c r="G400" s="8" t="s">
        <v>25</v>
      </c>
      <c r="H400" s="10" t="str">
        <f>Dane_wejściowe[[#This Row],[DATA]]&amp;"|"&amp;COUNTIF($E$5:E400,E400)</f>
        <v>42825|7</v>
      </c>
    </row>
    <row r="401" spans="5:8" x14ac:dyDescent="0.25">
      <c r="E401" s="7">
        <v>42825</v>
      </c>
      <c r="F401" s="20">
        <v>0.69097222222222221</v>
      </c>
      <c r="G401" s="8" t="s">
        <v>16</v>
      </c>
      <c r="H401" s="10" t="str">
        <f>Dane_wejściowe[[#This Row],[DATA]]&amp;"|"&amp;COUNTIF($E$5:E401,E401)</f>
        <v>42825|8</v>
      </c>
    </row>
    <row r="402" spans="5:8" x14ac:dyDescent="0.25">
      <c r="E402" s="7">
        <v>42828</v>
      </c>
      <c r="F402" s="20">
        <v>0.59027777777777779</v>
      </c>
      <c r="G402" s="8" t="s">
        <v>18</v>
      </c>
      <c r="H402" s="10" t="str">
        <f>Dane_wejściowe[[#This Row],[DATA]]&amp;"|"&amp;COUNTIF($E$5:E402,E402)</f>
        <v>42828|1</v>
      </c>
    </row>
    <row r="403" spans="5:8" x14ac:dyDescent="0.25">
      <c r="E403" s="7">
        <v>42828</v>
      </c>
      <c r="F403" s="20">
        <v>0.62152777777777779</v>
      </c>
      <c r="G403" s="8" t="s">
        <v>16</v>
      </c>
      <c r="H403" s="10" t="str">
        <f>Dane_wejściowe[[#This Row],[DATA]]&amp;"|"&amp;COUNTIF($E$5:E403,E403)</f>
        <v>42828|2</v>
      </c>
    </row>
    <row r="404" spans="5:8" x14ac:dyDescent="0.25">
      <c r="E404" s="7">
        <v>42828</v>
      </c>
      <c r="F404" s="20">
        <v>0.625</v>
      </c>
      <c r="G404" s="8" t="s">
        <v>18</v>
      </c>
      <c r="H404" s="10" t="str">
        <f>Dane_wejściowe[[#This Row],[DATA]]&amp;"|"&amp;COUNTIF($E$5:E404,E404)</f>
        <v>42828|3</v>
      </c>
    </row>
    <row r="405" spans="5:8" x14ac:dyDescent="0.25">
      <c r="E405" s="7">
        <v>42828</v>
      </c>
      <c r="F405" s="20">
        <v>0.65625</v>
      </c>
      <c r="G405" s="8" t="s">
        <v>16</v>
      </c>
      <c r="H405" s="10" t="str">
        <f>Dane_wejściowe[[#This Row],[DATA]]&amp;"|"&amp;COUNTIF($E$5:E759,E405)</f>
        <v>42828|6</v>
      </c>
    </row>
    <row r="406" spans="5:8" x14ac:dyDescent="0.25">
      <c r="E406" s="7">
        <v>42828</v>
      </c>
      <c r="F406" s="20">
        <v>0.65972222222222221</v>
      </c>
      <c r="G406" s="8" t="s">
        <v>18</v>
      </c>
      <c r="H406" s="10" t="str">
        <f>Dane_wejściowe[[#This Row],[DATA]]&amp;"|"&amp;COUNTIF($E$5:E406,E406)</f>
        <v>42828|5</v>
      </c>
    </row>
    <row r="407" spans="5:8" x14ac:dyDescent="0.25">
      <c r="E407" s="7">
        <v>42828</v>
      </c>
      <c r="F407" s="20">
        <v>0.69097222222222221</v>
      </c>
      <c r="G407" s="8" t="s">
        <v>16</v>
      </c>
      <c r="H407" s="10" t="str">
        <f>Dane_wejściowe[[#This Row],[DATA]]&amp;"|"&amp;COUNTIF($E$5:E759,E407)</f>
        <v>42828|6</v>
      </c>
    </row>
    <row r="408" spans="5:8" x14ac:dyDescent="0.25">
      <c r="E408" s="7">
        <v>42829</v>
      </c>
      <c r="F408" s="20">
        <v>0.59027777777777779</v>
      </c>
      <c r="G408" s="8" t="s">
        <v>30</v>
      </c>
      <c r="H408" s="10" t="str">
        <f>Dane_wejściowe[[#This Row],[DATA]]&amp;"|"&amp;COUNTIF($E$5:E408,E408)</f>
        <v>42829|1</v>
      </c>
    </row>
    <row r="409" spans="5:8" x14ac:dyDescent="0.25">
      <c r="E409" s="7">
        <v>42829</v>
      </c>
      <c r="F409" s="20">
        <v>0.62152777777777779</v>
      </c>
      <c r="G409" s="8" t="s">
        <v>16</v>
      </c>
      <c r="H409" s="10" t="str">
        <f>Dane_wejściowe[[#This Row],[DATA]]&amp;"|"&amp;COUNTIF($E$5:E409,E409)</f>
        <v>42829|2</v>
      </c>
    </row>
    <row r="410" spans="5:8" x14ac:dyDescent="0.25">
      <c r="E410" s="7">
        <v>42829</v>
      </c>
      <c r="F410" s="20">
        <v>0.625</v>
      </c>
      <c r="G410" s="8" t="s">
        <v>30</v>
      </c>
      <c r="H410" s="10" t="str">
        <f>Dane_wejściowe[[#This Row],[DATA]]&amp;"|"&amp;COUNTIF($E$5:E759,E410)</f>
        <v>42829|6</v>
      </c>
    </row>
    <row r="411" spans="5:8" x14ac:dyDescent="0.25">
      <c r="E411" s="7">
        <v>42829</v>
      </c>
      <c r="F411" s="20">
        <v>0.65625</v>
      </c>
      <c r="G411" s="8" t="s">
        <v>16</v>
      </c>
      <c r="H411" s="10" t="str">
        <f>Dane_wejściowe[[#This Row],[DATA]]&amp;"|"&amp;COUNTIF($E$5:E411,E411)</f>
        <v>42829|4</v>
      </c>
    </row>
    <row r="412" spans="5:8" x14ac:dyDescent="0.25">
      <c r="E412" s="7">
        <v>42829</v>
      </c>
      <c r="F412" s="20">
        <v>0.65972222222222221</v>
      </c>
      <c r="G412" s="8" t="s">
        <v>30</v>
      </c>
      <c r="H412" s="10" t="str">
        <f>Dane_wejściowe[[#This Row],[DATA]]&amp;"|"&amp;COUNTIF($E$5:E412,E412)</f>
        <v>42829|5</v>
      </c>
    </row>
    <row r="413" spans="5:8" x14ac:dyDescent="0.25">
      <c r="E413" s="7">
        <v>42829</v>
      </c>
      <c r="F413" s="20">
        <v>0.69097222222222221</v>
      </c>
      <c r="G413" s="8" t="s">
        <v>16</v>
      </c>
      <c r="H413" s="10" t="str">
        <f>Dane_wejściowe[[#This Row],[DATA]]&amp;"|"&amp;COUNTIF($E$5:E413,E413)</f>
        <v>42829|6</v>
      </c>
    </row>
    <row r="414" spans="5:8" x14ac:dyDescent="0.25">
      <c r="E414" s="7">
        <v>42830</v>
      </c>
      <c r="F414" s="20">
        <v>0.625</v>
      </c>
      <c r="G414" s="8"/>
      <c r="H414" s="10" t="str">
        <f>Dane_wejściowe[[#This Row],[DATA]]&amp;"|"&amp;COUNTIF($E$5:E414,E414)</f>
        <v>42830|1</v>
      </c>
    </row>
    <row r="415" spans="5:8" x14ac:dyDescent="0.25">
      <c r="E415" s="7">
        <v>42830</v>
      </c>
      <c r="F415" s="20">
        <v>0.65625</v>
      </c>
      <c r="G415" s="8" t="s">
        <v>16</v>
      </c>
      <c r="H415" s="10" t="str">
        <f>Dane_wejściowe[[#This Row],[DATA]]&amp;"|"&amp;COUNTIF($E$5:E415,E415)</f>
        <v>42830|2</v>
      </c>
    </row>
    <row r="416" spans="5:8" x14ac:dyDescent="0.25">
      <c r="E416" s="7">
        <v>42830</v>
      </c>
      <c r="F416" s="20">
        <v>0.65972222222222221</v>
      </c>
      <c r="G416" s="8"/>
      <c r="H416" s="10" t="str">
        <f>Dane_wejściowe[[#This Row],[DATA]]&amp;"|"&amp;COUNTIF($E$5:E416,E416)</f>
        <v>42830|3</v>
      </c>
    </row>
    <row r="417" spans="5:8" x14ac:dyDescent="0.25">
      <c r="E417" s="7">
        <v>42830</v>
      </c>
      <c r="F417" s="20">
        <v>0.69097222222222221</v>
      </c>
      <c r="G417" s="8" t="s">
        <v>16</v>
      </c>
      <c r="H417" s="10" t="str">
        <f>Dane_wejściowe[[#This Row],[DATA]]&amp;"|"&amp;COUNTIF($E$5:E417,E417)</f>
        <v>42830|4</v>
      </c>
    </row>
    <row r="418" spans="5:8" x14ac:dyDescent="0.25">
      <c r="E418" s="7">
        <v>42830</v>
      </c>
      <c r="F418" s="20">
        <v>0.69444444444444453</v>
      </c>
      <c r="G418" s="8"/>
      <c r="H418" s="10" t="str">
        <f>Dane_wejściowe[[#This Row],[DATA]]&amp;"|"&amp;COUNTIF($E$5:E418,E418)</f>
        <v>42830|5</v>
      </c>
    </row>
    <row r="419" spans="5:8" x14ac:dyDescent="0.25">
      <c r="E419" s="7">
        <v>42830</v>
      </c>
      <c r="F419" s="20">
        <v>0.72569444444444453</v>
      </c>
      <c r="G419" s="8" t="s">
        <v>16</v>
      </c>
      <c r="H419" s="10" t="str">
        <f>Dane_wejściowe[[#This Row],[DATA]]&amp;"|"&amp;COUNTIF($E$5:E419,E419)</f>
        <v>42830|6</v>
      </c>
    </row>
    <row r="420" spans="5:8" x14ac:dyDescent="0.25">
      <c r="E420" s="7">
        <v>42831</v>
      </c>
      <c r="F420" s="20">
        <v>0.55555555555555558</v>
      </c>
      <c r="G420" s="8" t="s">
        <v>17</v>
      </c>
      <c r="H420" s="10" t="str">
        <f>Dane_wejściowe[[#This Row],[DATA]]&amp;"|"&amp;COUNTIF($E$5:E420,E420)</f>
        <v>42831|1</v>
      </c>
    </row>
    <row r="421" spans="5:8" x14ac:dyDescent="0.25">
      <c r="E421" s="7">
        <v>42831</v>
      </c>
      <c r="F421" s="20">
        <v>0.58680555555555558</v>
      </c>
      <c r="G421" s="8" t="s">
        <v>16</v>
      </c>
      <c r="H421" s="10" t="str">
        <f>Dane_wejściowe[[#This Row],[DATA]]&amp;"|"&amp;COUNTIF($E$5:E421,E421)</f>
        <v>42831|2</v>
      </c>
    </row>
    <row r="422" spans="5:8" x14ac:dyDescent="0.25">
      <c r="E422" s="7">
        <v>42831</v>
      </c>
      <c r="F422" s="20">
        <v>0.59027777777777779</v>
      </c>
      <c r="G422" s="8" t="s">
        <v>17</v>
      </c>
      <c r="H422" s="10" t="str">
        <f>Dane_wejściowe[[#This Row],[DATA]]&amp;"|"&amp;COUNTIF($E$5:E422,E422)</f>
        <v>42831|3</v>
      </c>
    </row>
    <row r="423" spans="5:8" x14ac:dyDescent="0.25">
      <c r="E423" s="7">
        <v>42831</v>
      </c>
      <c r="F423" s="20">
        <v>0.62152777777777779</v>
      </c>
      <c r="G423" s="8" t="s">
        <v>16</v>
      </c>
      <c r="H423" s="10" t="str">
        <f>Dane_wejściowe[[#This Row],[DATA]]&amp;"|"&amp;COUNTIF($E$5:E423,E423)</f>
        <v>42831|4</v>
      </c>
    </row>
    <row r="424" spans="5:8" x14ac:dyDescent="0.25">
      <c r="E424" s="7">
        <v>42831</v>
      </c>
      <c r="F424" s="20">
        <v>0.625</v>
      </c>
      <c r="G424" s="8" t="s">
        <v>17</v>
      </c>
      <c r="H424" s="10" t="str">
        <f>Dane_wejściowe[[#This Row],[DATA]]&amp;"|"&amp;COUNTIF($E$5:E424,E424)</f>
        <v>42831|5</v>
      </c>
    </row>
    <row r="425" spans="5:8" x14ac:dyDescent="0.25">
      <c r="E425" s="7">
        <v>42831</v>
      </c>
      <c r="F425" s="20">
        <v>0.65625</v>
      </c>
      <c r="G425" s="8" t="s">
        <v>16</v>
      </c>
      <c r="H425" s="10" t="str">
        <f>Dane_wejściowe[[#This Row],[DATA]]&amp;"|"&amp;COUNTIF($E$5:E425,E425)</f>
        <v>42831|6</v>
      </c>
    </row>
    <row r="426" spans="5:8" x14ac:dyDescent="0.25">
      <c r="E426" s="7">
        <v>42831</v>
      </c>
      <c r="F426" s="20">
        <v>0.625</v>
      </c>
      <c r="G426" s="8" t="s">
        <v>17</v>
      </c>
      <c r="H426" s="10" t="str">
        <f>Dane_wejściowe[[#This Row],[DATA]]&amp;"|"&amp;COUNTIF($E$5:E426,E426)</f>
        <v>42831|7</v>
      </c>
    </row>
    <row r="427" spans="5:8" x14ac:dyDescent="0.25">
      <c r="E427" s="7">
        <v>42831</v>
      </c>
      <c r="F427" s="20">
        <v>0.65625</v>
      </c>
      <c r="G427" s="8" t="s">
        <v>16</v>
      </c>
      <c r="H427" s="10" t="str">
        <f>Dane_wejściowe[[#This Row],[DATA]]&amp;"|"&amp;COUNTIF($E$5:E427,E427)</f>
        <v>42831|8</v>
      </c>
    </row>
    <row r="428" spans="5:8" x14ac:dyDescent="0.25">
      <c r="E428" s="7">
        <v>42831</v>
      </c>
      <c r="F428" s="20">
        <v>0.65972222222222221</v>
      </c>
      <c r="G428" s="8" t="s">
        <v>17</v>
      </c>
      <c r="H428" s="10" t="str">
        <f>Dane_wejściowe[[#This Row],[DATA]]&amp;"|"&amp;COUNTIF($E$5:E428,E428)</f>
        <v>42831|9</v>
      </c>
    </row>
    <row r="429" spans="5:8" x14ac:dyDescent="0.25">
      <c r="E429" s="7">
        <v>42831</v>
      </c>
      <c r="F429" s="20">
        <v>0.69097222222222221</v>
      </c>
      <c r="G429" s="8" t="s">
        <v>16</v>
      </c>
      <c r="H429" s="10" t="str">
        <f>Dane_wejściowe[[#This Row],[DATA]]&amp;"|"&amp;COUNTIF($E$5:E429,E429)</f>
        <v>42831|10</v>
      </c>
    </row>
    <row r="430" spans="5:8" x14ac:dyDescent="0.25">
      <c r="E430" s="7"/>
      <c r="F430" s="20"/>
      <c r="G430" s="8"/>
      <c r="H430" s="10" t="str">
        <f>Dane_wejściowe[[#This Row],[DATA]]&amp;"|"&amp;COUNTIF($E$5:E430,E430)</f>
        <v>|0</v>
      </c>
    </row>
    <row r="431" spans="5:8" x14ac:dyDescent="0.25">
      <c r="E431" s="7"/>
      <c r="F431" s="20"/>
      <c r="G431" s="8"/>
      <c r="H431" s="10" t="str">
        <f>Dane_wejściowe[[#This Row],[DATA]]&amp;"|"&amp;COUNTIF($E$5:E431,E431)</f>
        <v>|0</v>
      </c>
    </row>
    <row r="432" spans="5:8" x14ac:dyDescent="0.25">
      <c r="E432" s="7">
        <v>42832</v>
      </c>
      <c r="F432" s="20">
        <v>0.55555555555555558</v>
      </c>
      <c r="G432" s="8" t="s">
        <v>28</v>
      </c>
      <c r="H432" s="10" t="str">
        <f>Dane_wejściowe[[#This Row],[DATA]]&amp;"|"&amp;COUNTIF($E$5:E432,E432)</f>
        <v>42832|1</v>
      </c>
    </row>
    <row r="433" spans="5:8" x14ac:dyDescent="0.25">
      <c r="E433" s="7">
        <v>42832</v>
      </c>
      <c r="F433" s="20">
        <v>0.58680555555555558</v>
      </c>
      <c r="G433" s="8" t="s">
        <v>16</v>
      </c>
      <c r="H433" s="10" t="str">
        <f>Dane_wejściowe[[#This Row],[DATA]]&amp;"|"&amp;COUNTIF($E$5:E433,E433)</f>
        <v>42832|2</v>
      </c>
    </row>
    <row r="434" spans="5:8" x14ac:dyDescent="0.25">
      <c r="E434" s="7">
        <v>42832</v>
      </c>
      <c r="F434" s="20">
        <v>0.59027777777777779</v>
      </c>
      <c r="G434" s="8" t="s">
        <v>28</v>
      </c>
      <c r="H434" s="10" t="str">
        <f>Dane_wejściowe[[#This Row],[DATA]]&amp;"|"&amp;COUNTIF($E$5:E434,E434)</f>
        <v>42832|3</v>
      </c>
    </row>
    <row r="435" spans="5:8" x14ac:dyDescent="0.25">
      <c r="E435" s="7">
        <v>42832</v>
      </c>
      <c r="F435" s="20">
        <v>0.62152777777777779</v>
      </c>
      <c r="G435" s="8" t="s">
        <v>16</v>
      </c>
      <c r="H435" s="10" t="str">
        <f>Dane_wejściowe[[#This Row],[DATA]]&amp;"|"&amp;COUNTIF($E$5:E435,E435)</f>
        <v>42832|4</v>
      </c>
    </row>
    <row r="436" spans="5:8" x14ac:dyDescent="0.25">
      <c r="E436" s="7">
        <v>42832</v>
      </c>
      <c r="F436" s="20">
        <v>0.625</v>
      </c>
      <c r="G436" s="8" t="s">
        <v>28</v>
      </c>
      <c r="H436" s="10" t="str">
        <f>Dane_wejściowe[[#This Row],[DATA]]&amp;"|"&amp;COUNTIF($E$5:E436,E436)</f>
        <v>42832|5</v>
      </c>
    </row>
    <row r="437" spans="5:8" x14ac:dyDescent="0.25">
      <c r="E437" s="7">
        <v>42832</v>
      </c>
      <c r="F437" s="20">
        <v>0.65625</v>
      </c>
      <c r="G437" s="8" t="s">
        <v>16</v>
      </c>
      <c r="H437" s="10" t="str">
        <f>Dane_wejściowe[[#This Row],[DATA]]&amp;"|"&amp;COUNTIF($E$5:E437,E437)</f>
        <v>42832|6</v>
      </c>
    </row>
    <row r="438" spans="5:8" x14ac:dyDescent="0.25">
      <c r="E438" s="7"/>
      <c r="F438" s="20"/>
      <c r="G438" s="8"/>
      <c r="H438" s="10" t="str">
        <f>Dane_wejściowe[[#This Row],[DATA]]&amp;"|"&amp;COUNTIF($E$5:E438,E438)</f>
        <v>|0</v>
      </c>
    </row>
    <row r="439" spans="5:8" x14ac:dyDescent="0.25">
      <c r="E439" s="7">
        <v>42835</v>
      </c>
      <c r="F439" s="20">
        <v>0.59027777777777779</v>
      </c>
      <c r="G439" s="8" t="s">
        <v>18</v>
      </c>
      <c r="H439" s="10" t="str">
        <f>Dane_wejściowe[[#This Row],[DATA]]&amp;"|"&amp;COUNTIF($E$5:E439,E439)</f>
        <v>42835|1</v>
      </c>
    </row>
    <row r="440" spans="5:8" x14ac:dyDescent="0.25">
      <c r="E440" s="7">
        <v>42835</v>
      </c>
      <c r="F440" s="20">
        <v>0.62152777777777779</v>
      </c>
      <c r="G440" s="8" t="s">
        <v>16</v>
      </c>
      <c r="H440" s="10" t="str">
        <f>Dane_wejściowe[[#This Row],[DATA]]&amp;"|"&amp;COUNTIF($E$5:E440,E440)</f>
        <v>42835|2</v>
      </c>
    </row>
    <row r="441" spans="5:8" x14ac:dyDescent="0.25">
      <c r="E441" s="7">
        <v>42835</v>
      </c>
      <c r="F441" s="20">
        <v>0.625</v>
      </c>
      <c r="G441" s="8" t="s">
        <v>18</v>
      </c>
      <c r="H441" s="10" t="str">
        <f>Dane_wejściowe[[#This Row],[DATA]]&amp;"|"&amp;COUNTIF($E$5:E441,E441)</f>
        <v>42835|3</v>
      </c>
    </row>
    <row r="442" spans="5:8" x14ac:dyDescent="0.25">
      <c r="E442" s="7">
        <v>42835</v>
      </c>
      <c r="F442" s="20">
        <v>0.65625</v>
      </c>
      <c r="G442" s="8" t="s">
        <v>16</v>
      </c>
      <c r="H442" s="10" t="str">
        <f>Dane_wejściowe[[#This Row],[DATA]]&amp;"|"&amp;COUNTIF($E$5:E442,E442)</f>
        <v>42835|4</v>
      </c>
    </row>
    <row r="443" spans="5:8" x14ac:dyDescent="0.25">
      <c r="E443" s="7">
        <v>42835</v>
      </c>
      <c r="F443" s="20">
        <v>0.65972222222222221</v>
      </c>
      <c r="G443" s="8" t="s">
        <v>18</v>
      </c>
      <c r="H443" s="10" t="str">
        <f>Dane_wejściowe[[#This Row],[DATA]]&amp;"|"&amp;COUNTIF($E$5:E443,E443)</f>
        <v>42835|5</v>
      </c>
    </row>
    <row r="444" spans="5:8" x14ac:dyDescent="0.25">
      <c r="E444" s="7">
        <v>42835</v>
      </c>
      <c r="F444" s="20">
        <v>0.69097222222222221</v>
      </c>
      <c r="G444" s="8" t="s">
        <v>16</v>
      </c>
      <c r="H444" s="10" t="str">
        <f>Dane_wejściowe[[#This Row],[DATA]]&amp;"|"&amp;COUNTIF($E$5:E444,E444)</f>
        <v>42835|6</v>
      </c>
    </row>
    <row r="445" spans="5:8" x14ac:dyDescent="0.25">
      <c r="E445" s="7">
        <v>42836</v>
      </c>
      <c r="F445" s="20">
        <v>0.51041666666666663</v>
      </c>
      <c r="G445" s="8" t="s">
        <v>19</v>
      </c>
      <c r="H445" s="10" t="str">
        <f>Dane_wejściowe[[#This Row],[DATA]]&amp;"|"&amp;COUNTIF($E$5:E445,E445)</f>
        <v>42836|1</v>
      </c>
    </row>
    <row r="446" spans="5:8" x14ac:dyDescent="0.25">
      <c r="E446" s="7">
        <v>42836</v>
      </c>
      <c r="F446" s="20">
        <v>0.54166666666666663</v>
      </c>
      <c r="G446" s="8" t="s">
        <v>16</v>
      </c>
      <c r="H446" s="10" t="str">
        <f>Dane_wejściowe[[#This Row],[DATA]]&amp;"|"&amp;COUNTIF($E$5:E446,E446)</f>
        <v>42836|2</v>
      </c>
    </row>
    <row r="447" spans="5:8" x14ac:dyDescent="0.25">
      <c r="E447" s="7">
        <v>42836</v>
      </c>
      <c r="F447" s="20">
        <v>0.55555555555555558</v>
      </c>
      <c r="G447" s="8" t="s">
        <v>19</v>
      </c>
      <c r="H447" s="10" t="str">
        <f>Dane_wejściowe[[#This Row],[DATA]]&amp;"|"&amp;COUNTIF($E$5:E447,E447)</f>
        <v>42836|3</v>
      </c>
    </row>
    <row r="448" spans="5:8" x14ac:dyDescent="0.25">
      <c r="E448" s="7">
        <v>42836</v>
      </c>
      <c r="F448" s="20">
        <v>0.58680555555555558</v>
      </c>
      <c r="G448" s="8" t="s">
        <v>16</v>
      </c>
      <c r="H448" s="10" t="str">
        <f>Dane_wejściowe[[#This Row],[DATA]]&amp;"|"&amp;COUNTIF($E$5:E448,E448)</f>
        <v>42836|4</v>
      </c>
    </row>
    <row r="449" spans="5:8" x14ac:dyDescent="0.25">
      <c r="E449" s="7">
        <v>42836</v>
      </c>
      <c r="F449" s="20">
        <v>0.59027777777777779</v>
      </c>
      <c r="G449" s="8" t="s">
        <v>19</v>
      </c>
      <c r="H449" s="10" t="str">
        <f>Dane_wejściowe[[#This Row],[DATA]]&amp;"|"&amp;COUNTIF($E$5:E449,E449)</f>
        <v>42836|5</v>
      </c>
    </row>
    <row r="450" spans="5:8" x14ac:dyDescent="0.25">
      <c r="E450" s="7">
        <v>42836</v>
      </c>
      <c r="F450" s="20">
        <v>0.62152777777777779</v>
      </c>
      <c r="G450" s="8" t="s">
        <v>16</v>
      </c>
      <c r="H450" s="10" t="str">
        <f>Dane_wejściowe[[#This Row],[DATA]]&amp;"|"&amp;COUNTIF($E$5:E450,E450)</f>
        <v>42836|6</v>
      </c>
    </row>
    <row r="451" spans="5:8" x14ac:dyDescent="0.25">
      <c r="E451" s="7">
        <v>42836</v>
      </c>
      <c r="F451" s="20">
        <v>0.625</v>
      </c>
      <c r="G451" s="8" t="s">
        <v>19</v>
      </c>
      <c r="H451" s="10" t="str">
        <f>Dane_wejściowe[[#This Row],[DATA]]&amp;"|"&amp;COUNTIF($E$5:E451,E451)</f>
        <v>42836|7</v>
      </c>
    </row>
    <row r="452" spans="5:8" x14ac:dyDescent="0.25">
      <c r="E452" s="7">
        <v>42836</v>
      </c>
      <c r="F452" s="20">
        <v>0.65625</v>
      </c>
      <c r="G452" s="8" t="s">
        <v>16</v>
      </c>
      <c r="H452" s="10" t="str">
        <f>Dane_wejściowe[[#This Row],[DATA]]&amp;"|"&amp;COUNTIF($E$5:E452,E452)</f>
        <v>42836|8</v>
      </c>
    </row>
    <row r="453" spans="5:8" x14ac:dyDescent="0.25">
      <c r="E453" s="7">
        <v>42837</v>
      </c>
      <c r="F453" s="20">
        <v>0.625</v>
      </c>
      <c r="G453" s="8"/>
      <c r="H453" s="10" t="str">
        <f>Dane_wejściowe[[#This Row],[DATA]]&amp;"|"&amp;COUNTIF($E$5:E453,E453)</f>
        <v>42837|1</v>
      </c>
    </row>
    <row r="454" spans="5:8" x14ac:dyDescent="0.25">
      <c r="E454" s="7">
        <v>42837</v>
      </c>
      <c r="F454" s="20">
        <v>0.65625</v>
      </c>
      <c r="G454" s="8" t="s">
        <v>16</v>
      </c>
      <c r="H454" s="10" t="str">
        <f>Dane_wejściowe[[#This Row],[DATA]]&amp;"|"&amp;COUNTIF($E$5:E454,E454)</f>
        <v>42837|2</v>
      </c>
    </row>
    <row r="455" spans="5:8" x14ac:dyDescent="0.25">
      <c r="E455" s="7">
        <v>42837</v>
      </c>
      <c r="F455" s="20">
        <v>0.65972222222222221</v>
      </c>
      <c r="G455" s="8"/>
      <c r="H455" s="10" t="str">
        <f>Dane_wejściowe[[#This Row],[DATA]]&amp;"|"&amp;COUNTIF($E$5:E455,E455)</f>
        <v>42837|3</v>
      </c>
    </row>
    <row r="456" spans="5:8" x14ac:dyDescent="0.25">
      <c r="E456" s="7">
        <v>42837</v>
      </c>
      <c r="F456" s="20">
        <v>0.69097222222222221</v>
      </c>
      <c r="G456" s="8" t="s">
        <v>16</v>
      </c>
      <c r="H456" s="10" t="str">
        <f>Dane_wejściowe[[#This Row],[DATA]]&amp;"|"&amp;COUNTIF($E$5:E456,E456)</f>
        <v>42837|4</v>
      </c>
    </row>
    <row r="457" spans="5:8" x14ac:dyDescent="0.25">
      <c r="E457" s="7">
        <v>42837</v>
      </c>
      <c r="F457" s="20">
        <v>0.69444444444444453</v>
      </c>
      <c r="G457" s="8"/>
      <c r="H457" s="10" t="str">
        <f>Dane_wejściowe[[#This Row],[DATA]]&amp;"|"&amp;COUNTIF($E$5:E457,E457)</f>
        <v>42837|5</v>
      </c>
    </row>
    <row r="458" spans="5:8" x14ac:dyDescent="0.25">
      <c r="E458" s="7">
        <v>42837</v>
      </c>
      <c r="F458" s="20">
        <v>0.72569444444444453</v>
      </c>
      <c r="G458" s="8" t="s">
        <v>16</v>
      </c>
      <c r="H458" s="10" t="str">
        <f>Dane_wejściowe[[#This Row],[DATA]]&amp;"|"&amp;COUNTIF($E$5:E458,E458)</f>
        <v>42837|6</v>
      </c>
    </row>
    <row r="459" spans="5:8" x14ac:dyDescent="0.25">
      <c r="E459" s="7">
        <v>42844</v>
      </c>
      <c r="F459" s="20">
        <v>0.625</v>
      </c>
      <c r="G459" s="8"/>
      <c r="H459" s="10" t="str">
        <f>Dane_wejściowe[[#This Row],[DATA]]&amp;"|"&amp;COUNTIF($E$5:E459,E459)</f>
        <v>42844|1</v>
      </c>
    </row>
    <row r="460" spans="5:8" x14ac:dyDescent="0.25">
      <c r="E460" s="7">
        <v>42844</v>
      </c>
      <c r="F460" s="20">
        <v>0.65625</v>
      </c>
      <c r="G460" s="8" t="s">
        <v>16</v>
      </c>
      <c r="H460" s="10" t="str">
        <f>Dane_wejściowe[[#This Row],[DATA]]&amp;"|"&amp;COUNTIF($E$5:E460,E460)</f>
        <v>42844|2</v>
      </c>
    </row>
    <row r="461" spans="5:8" x14ac:dyDescent="0.25">
      <c r="E461" s="7">
        <v>42844</v>
      </c>
      <c r="F461" s="20">
        <v>0.65972222222222221</v>
      </c>
      <c r="G461" s="8"/>
      <c r="H461" s="10" t="str">
        <f>Dane_wejściowe[[#This Row],[DATA]]&amp;"|"&amp;COUNTIF($E$5:E461,E461)</f>
        <v>42844|3</v>
      </c>
    </row>
    <row r="462" spans="5:8" x14ac:dyDescent="0.25">
      <c r="E462" s="7">
        <v>42844</v>
      </c>
      <c r="F462" s="20">
        <v>0.69097222222222221</v>
      </c>
      <c r="G462" s="8" t="s">
        <v>16</v>
      </c>
      <c r="H462" s="10" t="str">
        <f>Dane_wejściowe[[#This Row],[DATA]]&amp;"|"&amp;COUNTIF($E$5:E462,E462)</f>
        <v>42844|4</v>
      </c>
    </row>
    <row r="463" spans="5:8" x14ac:dyDescent="0.25">
      <c r="E463" s="7">
        <v>42844</v>
      </c>
      <c r="F463" s="20">
        <v>0.69444444444444453</v>
      </c>
      <c r="G463" s="8"/>
      <c r="H463" s="10" t="str">
        <f>Dane_wejściowe[[#This Row],[DATA]]&amp;"|"&amp;COUNTIF($E$5:E463,E463)</f>
        <v>42844|5</v>
      </c>
    </row>
    <row r="464" spans="5:8" x14ac:dyDescent="0.25">
      <c r="E464" s="7">
        <v>42844</v>
      </c>
      <c r="F464" s="20">
        <v>0.72569444444444453</v>
      </c>
      <c r="G464" s="8" t="s">
        <v>16</v>
      </c>
      <c r="H464" s="10" t="str">
        <f>Dane_wejściowe[[#This Row],[DATA]]&amp;"|"&amp;COUNTIF($E$5:E464,E464)</f>
        <v>42844|6</v>
      </c>
    </row>
    <row r="465" spans="5:8" x14ac:dyDescent="0.25">
      <c r="E465" s="7">
        <v>42845</v>
      </c>
      <c r="F465" s="20">
        <v>0.55555555555555558</v>
      </c>
      <c r="G465" s="8" t="s">
        <v>17</v>
      </c>
      <c r="H465" s="10" t="str">
        <f>Dane_wejściowe[[#This Row],[DATA]]&amp;"|"&amp;COUNTIF($E$5:E465,E465)</f>
        <v>42845|1</v>
      </c>
    </row>
    <row r="466" spans="5:8" x14ac:dyDescent="0.25">
      <c r="E466" s="7">
        <v>42845</v>
      </c>
      <c r="F466" s="20">
        <v>0.58680555555555558</v>
      </c>
      <c r="G466" s="8" t="s">
        <v>16</v>
      </c>
      <c r="H466" s="10" t="str">
        <f>Dane_wejściowe[[#This Row],[DATA]]&amp;"|"&amp;COUNTIF($E$5:E466,E466)</f>
        <v>42845|2</v>
      </c>
    </row>
    <row r="467" spans="5:8" x14ac:dyDescent="0.25">
      <c r="E467" s="7">
        <v>42845</v>
      </c>
      <c r="F467" s="20">
        <v>0.59027777777777779</v>
      </c>
      <c r="G467" s="8" t="s">
        <v>17</v>
      </c>
      <c r="H467" s="10" t="str">
        <f>Dane_wejściowe[[#This Row],[DATA]]&amp;"|"&amp;COUNTIF($E$5:E467,E467)</f>
        <v>42845|3</v>
      </c>
    </row>
    <row r="468" spans="5:8" x14ac:dyDescent="0.25">
      <c r="E468" s="7">
        <v>42845</v>
      </c>
      <c r="F468" s="20">
        <v>0.62152777777777779</v>
      </c>
      <c r="G468" s="8" t="s">
        <v>16</v>
      </c>
      <c r="H468" s="10" t="str">
        <f>Dane_wejściowe[[#This Row],[DATA]]&amp;"|"&amp;COUNTIF($E$5:E468,E468)</f>
        <v>42845|4</v>
      </c>
    </row>
    <row r="469" spans="5:8" x14ac:dyDescent="0.25">
      <c r="E469" s="7">
        <v>42845</v>
      </c>
      <c r="F469" s="20">
        <v>0.625</v>
      </c>
      <c r="G469" s="8" t="s">
        <v>17</v>
      </c>
      <c r="H469" s="10" t="str">
        <f>Dane_wejściowe[[#This Row],[DATA]]&amp;"|"&amp;COUNTIF($E$5:E469,E469)</f>
        <v>42845|5</v>
      </c>
    </row>
    <row r="470" spans="5:8" x14ac:dyDescent="0.25">
      <c r="E470" s="7">
        <v>42845</v>
      </c>
      <c r="F470" s="20">
        <v>0.65625</v>
      </c>
      <c r="G470" s="8" t="s">
        <v>16</v>
      </c>
      <c r="H470" s="10" t="str">
        <f>Dane_wejściowe[[#This Row],[DATA]]&amp;"|"&amp;COUNTIF($E$5:E470,E470)</f>
        <v>42845|6</v>
      </c>
    </row>
    <row r="471" spans="5:8" x14ac:dyDescent="0.25">
      <c r="E471" s="7">
        <v>42845</v>
      </c>
      <c r="F471" s="20">
        <v>0.625</v>
      </c>
      <c r="G471" s="8" t="s">
        <v>17</v>
      </c>
      <c r="H471" s="10" t="str">
        <f>Dane_wejściowe[[#This Row],[DATA]]&amp;"|"&amp;COUNTIF($E$5:E471,E471)</f>
        <v>42845|7</v>
      </c>
    </row>
    <row r="472" spans="5:8" x14ac:dyDescent="0.25">
      <c r="E472" s="7">
        <v>42845</v>
      </c>
      <c r="F472" s="20">
        <v>0.65625</v>
      </c>
      <c r="G472" s="8" t="s">
        <v>16</v>
      </c>
      <c r="H472" s="10" t="str">
        <f>Dane_wejściowe[[#This Row],[DATA]]&amp;"|"&amp;COUNTIF($E$5:E472,E472)</f>
        <v>42845|8</v>
      </c>
    </row>
    <row r="473" spans="5:8" x14ac:dyDescent="0.25">
      <c r="E473" s="7">
        <v>42845</v>
      </c>
      <c r="F473" s="20">
        <v>0.65972222222222221</v>
      </c>
      <c r="G473" s="8" t="s">
        <v>17</v>
      </c>
      <c r="H473" s="10" t="str">
        <f>Dane_wejściowe[[#This Row],[DATA]]&amp;"|"&amp;COUNTIF($E$5:E473,E473)</f>
        <v>42845|9</v>
      </c>
    </row>
    <row r="474" spans="5:8" x14ac:dyDescent="0.25">
      <c r="E474" s="7">
        <v>42845</v>
      </c>
      <c r="F474" s="20">
        <v>0.69097222222222221</v>
      </c>
      <c r="G474" s="8" t="s">
        <v>16</v>
      </c>
      <c r="H474" s="10" t="str">
        <f>Dane_wejściowe[[#This Row],[DATA]]&amp;"|"&amp;COUNTIF($E$5:E474,E474)</f>
        <v>42845|10</v>
      </c>
    </row>
    <row r="475" spans="5:8" x14ac:dyDescent="0.25">
      <c r="E475" s="7"/>
      <c r="F475" s="20"/>
      <c r="G475" s="8"/>
      <c r="H475" s="10" t="str">
        <f>Dane_wejściowe[[#This Row],[DATA]]&amp;"|"&amp;COUNTIF($E$5:E475,E475)</f>
        <v>|0</v>
      </c>
    </row>
    <row r="476" spans="5:8" x14ac:dyDescent="0.25">
      <c r="E476" s="7"/>
      <c r="F476" s="20"/>
      <c r="G476" s="8"/>
      <c r="H476" s="10" t="str">
        <f>Dane_wejściowe[[#This Row],[DATA]]&amp;"|"&amp;COUNTIF($E$5:E476,E476)</f>
        <v>|0</v>
      </c>
    </row>
    <row r="477" spans="5:8" x14ac:dyDescent="0.25">
      <c r="E477" s="7"/>
      <c r="F477" s="20"/>
      <c r="G477" s="8"/>
      <c r="H477" s="10" t="str">
        <f>Dane_wejściowe[[#This Row],[DATA]]&amp;"|"&amp;COUNTIF($E$5:E477,E477)</f>
        <v>|0</v>
      </c>
    </row>
    <row r="478" spans="5:8" x14ac:dyDescent="0.25">
      <c r="E478" s="7"/>
      <c r="F478" s="20"/>
      <c r="G478" s="8"/>
      <c r="H478" s="10" t="str">
        <f>Dane_wejściowe[[#This Row],[DATA]]&amp;"|"&amp;COUNTIF($E$5:E478,E478)</f>
        <v>|0</v>
      </c>
    </row>
    <row r="479" spans="5:8" x14ac:dyDescent="0.25">
      <c r="E479" s="7">
        <v>42846</v>
      </c>
      <c r="F479" s="20">
        <v>0.55555555555555558</v>
      </c>
      <c r="G479" s="8"/>
      <c r="H479" s="10" t="str">
        <f>Dane_wejściowe[[#This Row],[DATA]]&amp;"|"&amp;COUNTIF($E$5:E479,E479)</f>
        <v>42846|1</v>
      </c>
    </row>
    <row r="480" spans="5:8" x14ac:dyDescent="0.25">
      <c r="E480" s="7">
        <v>42846</v>
      </c>
      <c r="F480" s="20">
        <v>0.58680555555555558</v>
      </c>
      <c r="G480" s="8" t="s">
        <v>16</v>
      </c>
      <c r="H480" s="10" t="str">
        <f>Dane_wejściowe[[#This Row],[DATA]]&amp;"|"&amp;COUNTIF($E$5:E480,E480)</f>
        <v>42846|2</v>
      </c>
    </row>
    <row r="481" spans="5:8" x14ac:dyDescent="0.25">
      <c r="E481" s="7">
        <v>42846</v>
      </c>
      <c r="F481" s="20">
        <v>0.59027777777777779</v>
      </c>
      <c r="G481" s="8"/>
      <c r="H481" s="10" t="str">
        <f>Dane_wejściowe[[#This Row],[DATA]]&amp;"|"&amp;COUNTIF($E$5:E481,E481)</f>
        <v>42846|3</v>
      </c>
    </row>
    <row r="482" spans="5:8" x14ac:dyDescent="0.25">
      <c r="E482" s="7">
        <v>42846</v>
      </c>
      <c r="F482" s="20">
        <v>0.62152777777777779</v>
      </c>
      <c r="G482" s="8" t="s">
        <v>16</v>
      </c>
      <c r="H482" s="10" t="str">
        <f>Dane_wejściowe[[#This Row],[DATA]]&amp;"|"&amp;COUNTIF($E$5:E482,E482)</f>
        <v>42846|4</v>
      </c>
    </row>
    <row r="483" spans="5:8" x14ac:dyDescent="0.25">
      <c r="E483" s="7">
        <v>42846</v>
      </c>
      <c r="F483" s="20">
        <v>0.625</v>
      </c>
      <c r="G483" s="8" t="s">
        <v>32</v>
      </c>
      <c r="H483" s="10" t="str">
        <f>Dane_wejściowe[[#This Row],[DATA]]&amp;"|"&amp;COUNTIF($E$5:E483,E483)</f>
        <v>42846|5</v>
      </c>
    </row>
    <row r="484" spans="5:8" x14ac:dyDescent="0.25">
      <c r="E484" s="7">
        <v>42846</v>
      </c>
      <c r="F484" s="20">
        <v>0.65625</v>
      </c>
      <c r="G484" s="8" t="s">
        <v>16</v>
      </c>
      <c r="H484" s="10" t="str">
        <f>Dane_wejściowe[[#This Row],[DATA]]&amp;"|"&amp;COUNTIF($E$5:E484,E484)</f>
        <v>42846|6</v>
      </c>
    </row>
    <row r="485" spans="5:8" x14ac:dyDescent="0.25">
      <c r="E485" s="7">
        <v>42846</v>
      </c>
      <c r="F485" s="20">
        <v>0.65972222222222221</v>
      </c>
      <c r="G485" s="8" t="s">
        <v>25</v>
      </c>
      <c r="H485" s="10" t="str">
        <f>Dane_wejściowe[[#This Row],[DATA]]&amp;"|"&amp;COUNTIF($E$5:E485,E485)</f>
        <v>42846|7</v>
      </c>
    </row>
    <row r="486" spans="5:8" x14ac:dyDescent="0.25">
      <c r="E486" s="7">
        <v>42846</v>
      </c>
      <c r="F486" s="20">
        <v>0.69097222222222221</v>
      </c>
      <c r="G486" s="8" t="s">
        <v>16</v>
      </c>
      <c r="H486" s="10" t="str">
        <f>Dane_wejściowe[[#This Row],[DATA]]&amp;"|"&amp;COUNTIF($E$5:E486,E486)</f>
        <v>42846|8</v>
      </c>
    </row>
    <row r="487" spans="5:8" x14ac:dyDescent="0.25">
      <c r="E487" s="7">
        <v>42849</v>
      </c>
      <c r="F487" s="20">
        <v>0.59027777777777779</v>
      </c>
      <c r="G487" s="8" t="s">
        <v>18</v>
      </c>
      <c r="H487" s="10" t="str">
        <f>Dane_wejściowe[[#This Row],[DATA]]&amp;"|"&amp;COUNTIF($E$5:E487,E487)</f>
        <v>42849|1</v>
      </c>
    </row>
    <row r="488" spans="5:8" x14ac:dyDescent="0.25">
      <c r="E488" s="7">
        <v>42849</v>
      </c>
      <c r="F488" s="20">
        <v>0.62152777777777779</v>
      </c>
      <c r="G488" s="8" t="s">
        <v>16</v>
      </c>
      <c r="H488" s="10" t="str">
        <f>Dane_wejściowe[[#This Row],[DATA]]&amp;"|"&amp;COUNTIF($E$5:E488,E488)</f>
        <v>42849|2</v>
      </c>
    </row>
    <row r="489" spans="5:8" x14ac:dyDescent="0.25">
      <c r="E489" s="7">
        <v>42849</v>
      </c>
      <c r="F489" s="20">
        <v>0.625</v>
      </c>
      <c r="G489" s="8" t="s">
        <v>18</v>
      </c>
      <c r="H489" s="10" t="str">
        <f>Dane_wejściowe[[#This Row],[DATA]]&amp;"|"&amp;COUNTIF($E$5:E489,E489)</f>
        <v>42849|3</v>
      </c>
    </row>
    <row r="490" spans="5:8" x14ac:dyDescent="0.25">
      <c r="E490" s="7">
        <v>42849</v>
      </c>
      <c r="F490" s="20">
        <v>0.65625</v>
      </c>
      <c r="G490" s="8" t="s">
        <v>16</v>
      </c>
      <c r="H490" s="10" t="str">
        <f>Dane_wejściowe[[#This Row],[DATA]]&amp;"|"&amp;COUNTIF($E$5:E490,E490)</f>
        <v>42849|4</v>
      </c>
    </row>
    <row r="491" spans="5:8" x14ac:dyDescent="0.25">
      <c r="E491" s="7">
        <v>42849</v>
      </c>
      <c r="F491" s="20">
        <v>0.65972222222222221</v>
      </c>
      <c r="G491" s="8" t="s">
        <v>18</v>
      </c>
      <c r="H491" s="10" t="str">
        <f>Dane_wejściowe[[#This Row],[DATA]]&amp;"|"&amp;COUNTIF($E$5:E491,E491)</f>
        <v>42849|5</v>
      </c>
    </row>
    <row r="492" spans="5:8" x14ac:dyDescent="0.25">
      <c r="E492" s="7">
        <v>42849</v>
      </c>
      <c r="F492" s="20">
        <v>0.69097222222222221</v>
      </c>
      <c r="G492" s="8" t="s">
        <v>16</v>
      </c>
      <c r="H492" s="10" t="str">
        <f>Dane_wejściowe[[#This Row],[DATA]]&amp;"|"&amp;COUNTIF($E$5:E492,E492)</f>
        <v>42849|6</v>
      </c>
    </row>
    <row r="493" spans="5:8" x14ac:dyDescent="0.25">
      <c r="E493" s="7">
        <v>42850</v>
      </c>
      <c r="F493" s="20">
        <v>0.59027777777777779</v>
      </c>
      <c r="G493" s="8" t="s">
        <v>26</v>
      </c>
      <c r="H493" s="10" t="str">
        <f>Dane_wejściowe[[#This Row],[DATA]]&amp;"|"&amp;COUNTIF($E$5:E493,E493)</f>
        <v>42850|1</v>
      </c>
    </row>
    <row r="494" spans="5:8" x14ac:dyDescent="0.25">
      <c r="E494" s="7">
        <v>42850</v>
      </c>
      <c r="F494" s="20">
        <v>0.62152777777777779</v>
      </c>
      <c r="G494" s="8" t="s">
        <v>16</v>
      </c>
      <c r="H494" s="10" t="str">
        <f>Dane_wejściowe[[#This Row],[DATA]]&amp;"|"&amp;COUNTIF($E$5:E494,E494)</f>
        <v>42850|2</v>
      </c>
    </row>
    <row r="495" spans="5:8" x14ac:dyDescent="0.25">
      <c r="E495" s="7">
        <v>42850</v>
      </c>
      <c r="F495" s="20">
        <v>0.625</v>
      </c>
      <c r="G495" s="8" t="s">
        <v>26</v>
      </c>
      <c r="H495" s="10" t="str">
        <f>Dane_wejściowe[[#This Row],[DATA]]&amp;"|"&amp;COUNTIF($E$5:E495,E495)</f>
        <v>42850|3</v>
      </c>
    </row>
    <row r="496" spans="5:8" x14ac:dyDescent="0.25">
      <c r="E496" s="7">
        <v>42850</v>
      </c>
      <c r="F496" s="20">
        <v>0.65625</v>
      </c>
      <c r="G496" s="8" t="s">
        <v>16</v>
      </c>
      <c r="H496" s="10" t="str">
        <f>Dane_wejściowe[[#This Row],[DATA]]&amp;"|"&amp;COUNTIF($E$5:E496,E496)</f>
        <v>42850|4</v>
      </c>
    </row>
    <row r="497" spans="5:8" x14ac:dyDescent="0.25">
      <c r="E497" s="7">
        <v>42851</v>
      </c>
      <c r="F497" s="20">
        <v>0.625</v>
      </c>
      <c r="G497" s="8"/>
      <c r="H497" s="10" t="str">
        <f>Dane_wejściowe[[#This Row],[DATA]]&amp;"|"&amp;COUNTIF($E$5:E497,E497)</f>
        <v>42851|1</v>
      </c>
    </row>
    <row r="498" spans="5:8" x14ac:dyDescent="0.25">
      <c r="E498" s="7">
        <v>42851</v>
      </c>
      <c r="F498" s="20">
        <v>0.65625</v>
      </c>
      <c r="G498" s="8" t="s">
        <v>16</v>
      </c>
      <c r="H498" s="10" t="str">
        <f>Dane_wejściowe[[#This Row],[DATA]]&amp;"|"&amp;COUNTIF($E$5:E498,E498)</f>
        <v>42851|2</v>
      </c>
    </row>
    <row r="499" spans="5:8" x14ac:dyDescent="0.25">
      <c r="E499" s="7">
        <v>42851</v>
      </c>
      <c r="F499" s="20">
        <v>0.65972222222222221</v>
      </c>
      <c r="G499" s="8"/>
      <c r="H499" s="10" t="str">
        <f>Dane_wejściowe[[#This Row],[DATA]]&amp;"|"&amp;COUNTIF($E$5:E499,E499)</f>
        <v>42851|3</v>
      </c>
    </row>
    <row r="500" spans="5:8" x14ac:dyDescent="0.25">
      <c r="E500" s="7">
        <v>42851</v>
      </c>
      <c r="F500" s="20">
        <v>0.69097222222222221</v>
      </c>
      <c r="G500" s="8" t="s">
        <v>16</v>
      </c>
      <c r="H500" s="10" t="str">
        <f>Dane_wejściowe[[#This Row],[DATA]]&amp;"|"&amp;COUNTIF($E$5:E500,E500)</f>
        <v>42851|4</v>
      </c>
    </row>
    <row r="501" spans="5:8" x14ac:dyDescent="0.25">
      <c r="E501" s="7">
        <v>42851</v>
      </c>
      <c r="F501" s="20">
        <v>0.69444444444444453</v>
      </c>
      <c r="G501" s="8"/>
      <c r="H501" s="10" t="str">
        <f>Dane_wejściowe[[#This Row],[DATA]]&amp;"|"&amp;COUNTIF($E$5:E501,E501)</f>
        <v>42851|5</v>
      </c>
    </row>
    <row r="502" spans="5:8" x14ac:dyDescent="0.25">
      <c r="E502" s="7">
        <v>42851</v>
      </c>
      <c r="F502" s="20">
        <v>0.72569444444444453</v>
      </c>
      <c r="G502" s="8" t="s">
        <v>16</v>
      </c>
      <c r="H502" s="10" t="str">
        <f>Dane_wejściowe[[#This Row],[DATA]]&amp;"|"&amp;COUNTIF($E$5:E502,E502)</f>
        <v>42851|6</v>
      </c>
    </row>
    <row r="503" spans="5:8" x14ac:dyDescent="0.25">
      <c r="E503" s="7">
        <v>42852</v>
      </c>
      <c r="F503" s="20">
        <v>0.55555555555555558</v>
      </c>
      <c r="G503" s="8" t="s">
        <v>17</v>
      </c>
      <c r="H503" s="10" t="str">
        <f>Dane_wejściowe[[#This Row],[DATA]]&amp;"|"&amp;COUNTIF($E$5:E503,E503)</f>
        <v>42852|1</v>
      </c>
    </row>
    <row r="504" spans="5:8" x14ac:dyDescent="0.25">
      <c r="E504" s="7">
        <v>42852</v>
      </c>
      <c r="F504" s="20">
        <v>0.58680555555555558</v>
      </c>
      <c r="G504" s="8" t="s">
        <v>16</v>
      </c>
      <c r="H504" s="10" t="str">
        <f>Dane_wejściowe[[#This Row],[DATA]]&amp;"|"&amp;COUNTIF($E$5:E504,E504)</f>
        <v>42852|2</v>
      </c>
    </row>
    <row r="505" spans="5:8" x14ac:dyDescent="0.25">
      <c r="E505" s="7">
        <v>42852</v>
      </c>
      <c r="F505" s="20">
        <v>0.59027777777777779</v>
      </c>
      <c r="G505" s="8" t="s">
        <v>17</v>
      </c>
      <c r="H505" s="10" t="str">
        <f>Dane_wejściowe[[#This Row],[DATA]]&amp;"|"&amp;COUNTIF($E$5:E505,E505)</f>
        <v>42852|3</v>
      </c>
    </row>
    <row r="506" spans="5:8" x14ac:dyDescent="0.25">
      <c r="E506" s="7">
        <v>42852</v>
      </c>
      <c r="F506" s="20">
        <v>0.62152777777777779</v>
      </c>
      <c r="G506" s="8" t="s">
        <v>16</v>
      </c>
      <c r="H506" s="10" t="str">
        <f>Dane_wejściowe[[#This Row],[DATA]]&amp;"|"&amp;COUNTIF($E$5:E506,E506)</f>
        <v>42852|4</v>
      </c>
    </row>
    <row r="507" spans="5:8" x14ac:dyDescent="0.25">
      <c r="E507" s="7">
        <v>42852</v>
      </c>
      <c r="F507" s="20">
        <v>0.625</v>
      </c>
      <c r="G507" s="8" t="s">
        <v>17</v>
      </c>
      <c r="H507" s="10" t="str">
        <f>Dane_wejściowe[[#This Row],[DATA]]&amp;"|"&amp;COUNTIF($E$5:E507,E507)</f>
        <v>42852|5</v>
      </c>
    </row>
    <row r="508" spans="5:8" x14ac:dyDescent="0.25">
      <c r="E508" s="7">
        <v>42852</v>
      </c>
      <c r="F508" s="20">
        <v>0.65625</v>
      </c>
      <c r="G508" s="8" t="s">
        <v>16</v>
      </c>
      <c r="H508" s="10" t="str">
        <f>Dane_wejściowe[[#This Row],[DATA]]&amp;"|"&amp;COUNTIF($E$5:E508,E508)</f>
        <v>42852|6</v>
      </c>
    </row>
    <row r="509" spans="5:8" x14ac:dyDescent="0.25">
      <c r="E509" s="7">
        <v>42852</v>
      </c>
      <c r="F509" s="20">
        <v>0.625</v>
      </c>
      <c r="G509" s="8" t="s">
        <v>17</v>
      </c>
      <c r="H509" s="10" t="str">
        <f>Dane_wejściowe[[#This Row],[DATA]]&amp;"|"&amp;COUNTIF($E$5:E509,E509)</f>
        <v>42852|7</v>
      </c>
    </row>
    <row r="510" spans="5:8" x14ac:dyDescent="0.25">
      <c r="E510" s="7">
        <v>42852</v>
      </c>
      <c r="F510" s="20">
        <v>0.65625</v>
      </c>
      <c r="G510" s="8" t="s">
        <v>16</v>
      </c>
      <c r="H510" s="10" t="str">
        <f>Dane_wejściowe[[#This Row],[DATA]]&amp;"|"&amp;COUNTIF($E$5:E510,E510)</f>
        <v>42852|8</v>
      </c>
    </row>
    <row r="511" spans="5:8" x14ac:dyDescent="0.25">
      <c r="E511" s="7">
        <v>42852</v>
      </c>
      <c r="F511" s="20">
        <v>0.65972222222222221</v>
      </c>
      <c r="G511" s="8" t="s">
        <v>17</v>
      </c>
      <c r="H511" s="10" t="str">
        <f>Dane_wejściowe[[#This Row],[DATA]]&amp;"|"&amp;COUNTIF($E$5:E511,E511)</f>
        <v>42852|9</v>
      </c>
    </row>
    <row r="512" spans="5:8" x14ac:dyDescent="0.25">
      <c r="E512" s="7">
        <v>42852</v>
      </c>
      <c r="F512" s="20">
        <v>0.69097222222222221</v>
      </c>
      <c r="G512" s="8" t="s">
        <v>16</v>
      </c>
      <c r="H512" s="10" t="str">
        <f>Dane_wejściowe[[#This Row],[DATA]]&amp;"|"&amp;COUNTIF($E$5:E512,E512)</f>
        <v>42852|10</v>
      </c>
    </row>
    <row r="513" spans="5:8" x14ac:dyDescent="0.25">
      <c r="E513" s="7"/>
      <c r="F513" s="20"/>
      <c r="G513" s="8"/>
      <c r="H513" s="10" t="str">
        <f>Dane_wejściowe[[#This Row],[DATA]]&amp;"|"&amp;COUNTIF($E$5:E513,E513)</f>
        <v>|0</v>
      </c>
    </row>
    <row r="514" spans="5:8" x14ac:dyDescent="0.25">
      <c r="E514" s="7"/>
      <c r="F514" s="20"/>
      <c r="G514" s="8"/>
      <c r="H514" s="10" t="str">
        <f>Dane_wejściowe[[#This Row],[DATA]]&amp;"|"&amp;COUNTIF($E$5:E514,E514)</f>
        <v>|0</v>
      </c>
    </row>
    <row r="515" spans="5:8" x14ac:dyDescent="0.25">
      <c r="E515" s="7">
        <v>42853</v>
      </c>
      <c r="F515" s="20">
        <v>0.55555555555555558</v>
      </c>
      <c r="G515" s="8" t="s">
        <v>28</v>
      </c>
      <c r="H515" s="10" t="str">
        <f>Dane_wejściowe[[#This Row],[DATA]]&amp;"|"&amp;COUNTIF($E$5:E515,E515)</f>
        <v>42853|1</v>
      </c>
    </row>
    <row r="516" spans="5:8" x14ac:dyDescent="0.25">
      <c r="E516" s="7">
        <v>42853</v>
      </c>
      <c r="F516" s="20">
        <v>0.58680555555555558</v>
      </c>
      <c r="G516" s="8" t="s">
        <v>16</v>
      </c>
      <c r="H516" s="10" t="str">
        <f>Dane_wejściowe[[#This Row],[DATA]]&amp;"|"&amp;COUNTIF($E$5:E516,E516)</f>
        <v>42853|2</v>
      </c>
    </row>
    <row r="517" spans="5:8" x14ac:dyDescent="0.25">
      <c r="E517" s="7">
        <v>42853</v>
      </c>
      <c r="F517" s="20">
        <v>0.59027777777777779</v>
      </c>
      <c r="G517" s="8" t="s">
        <v>29</v>
      </c>
      <c r="H517" s="10" t="str">
        <f>Dane_wejściowe[[#This Row],[DATA]]&amp;"|"&amp;COUNTIF($E$5:E517,E517)</f>
        <v>42853|3</v>
      </c>
    </row>
    <row r="518" spans="5:8" x14ac:dyDescent="0.25">
      <c r="E518" s="7">
        <v>42853</v>
      </c>
      <c r="F518" s="20">
        <v>0.62152777777777779</v>
      </c>
      <c r="G518" s="8" t="s">
        <v>16</v>
      </c>
      <c r="H518" s="10" t="str">
        <f>Dane_wejściowe[[#This Row],[DATA]]&amp;"|"&amp;COUNTIF($E$5:E518,E518)</f>
        <v>42853|4</v>
      </c>
    </row>
    <row r="519" spans="5:8" x14ac:dyDescent="0.25">
      <c r="E519" s="7">
        <v>42853</v>
      </c>
      <c r="F519" s="20">
        <v>0.625</v>
      </c>
      <c r="G519" s="8" t="s">
        <v>29</v>
      </c>
      <c r="H519" s="10" t="str">
        <f>Dane_wejściowe[[#This Row],[DATA]]&amp;"|"&amp;COUNTIF($E$5:E519,E519)</f>
        <v>42853|5</v>
      </c>
    </row>
    <row r="520" spans="5:8" x14ac:dyDescent="0.25">
      <c r="E520" s="7">
        <v>42853</v>
      </c>
      <c r="F520" s="20">
        <v>0.65625</v>
      </c>
      <c r="G520" s="8" t="s">
        <v>16</v>
      </c>
      <c r="H520" s="10" t="str">
        <f>Dane_wejściowe[[#This Row],[DATA]]&amp;"|"&amp;COUNTIF($E$5:E520,E520)</f>
        <v>42853|6</v>
      </c>
    </row>
    <row r="521" spans="5:8" x14ac:dyDescent="0.25">
      <c r="E521" s="7">
        <v>42853</v>
      </c>
      <c r="F521" s="20">
        <v>0.65972222222222221</v>
      </c>
      <c r="G521" s="8" t="s">
        <v>25</v>
      </c>
      <c r="H521" s="10" t="str">
        <f>Dane_wejściowe[[#This Row],[DATA]]&amp;"|"&amp;COUNTIF($E$5:E521,E521)</f>
        <v>42853|7</v>
      </c>
    </row>
    <row r="522" spans="5:8" x14ac:dyDescent="0.25">
      <c r="E522" s="7">
        <v>42853</v>
      </c>
      <c r="F522" s="20">
        <v>0.69097222222222221</v>
      </c>
      <c r="G522" s="8" t="s">
        <v>16</v>
      </c>
      <c r="H522" s="10" t="str">
        <f>Dane_wejściowe[[#This Row],[DATA]]&amp;"|"&amp;COUNTIF($E$5:E522,E522)</f>
        <v>42853|8</v>
      </c>
    </row>
    <row r="523" spans="5:8" x14ac:dyDescent="0.25">
      <c r="E523" s="7">
        <v>42863</v>
      </c>
      <c r="F523" s="20">
        <v>0.59027777777777779</v>
      </c>
      <c r="G523" s="8" t="s">
        <v>18</v>
      </c>
      <c r="H523" s="10" t="str">
        <f>Dane_wejściowe[[#This Row],[DATA]]&amp;"|"&amp;COUNTIF($E$5:E523,E523)</f>
        <v>42863|1</v>
      </c>
    </row>
    <row r="524" spans="5:8" x14ac:dyDescent="0.25">
      <c r="E524" s="7">
        <v>42863</v>
      </c>
      <c r="F524" s="20">
        <v>0.62152777777777779</v>
      </c>
      <c r="G524" s="8" t="s">
        <v>16</v>
      </c>
      <c r="H524" s="10" t="str">
        <f>Dane_wejściowe[[#This Row],[DATA]]&amp;"|"&amp;COUNTIF($E$5:E524,E524)</f>
        <v>42863|2</v>
      </c>
    </row>
    <row r="525" spans="5:8" x14ac:dyDescent="0.25">
      <c r="E525" s="7">
        <v>42863</v>
      </c>
      <c r="F525" s="20">
        <v>0.625</v>
      </c>
      <c r="G525" s="8" t="s">
        <v>18</v>
      </c>
      <c r="H525" s="10" t="str">
        <f>Dane_wejściowe[[#This Row],[DATA]]&amp;"|"&amp;COUNTIF($E$5:E525,E525)</f>
        <v>42863|3</v>
      </c>
    </row>
    <row r="526" spans="5:8" x14ac:dyDescent="0.25">
      <c r="E526" s="7">
        <v>42863</v>
      </c>
      <c r="F526" s="20">
        <v>0.65625</v>
      </c>
      <c r="G526" s="8" t="s">
        <v>16</v>
      </c>
      <c r="H526" s="10" t="str">
        <f>Dane_wejściowe[[#This Row],[DATA]]&amp;"|"&amp;COUNTIF($E$5:E526,E526)</f>
        <v>42863|4</v>
      </c>
    </row>
    <row r="527" spans="5:8" x14ac:dyDescent="0.25">
      <c r="E527" s="7">
        <v>42863</v>
      </c>
      <c r="F527" s="20">
        <v>0.65972222222222221</v>
      </c>
      <c r="G527" s="8" t="s">
        <v>18</v>
      </c>
      <c r="H527" s="10" t="str">
        <f>Dane_wejściowe[[#This Row],[DATA]]&amp;"|"&amp;COUNTIF($E$5:E527,E527)</f>
        <v>42863|5</v>
      </c>
    </row>
    <row r="528" spans="5:8" x14ac:dyDescent="0.25">
      <c r="E528" s="7">
        <v>42863</v>
      </c>
      <c r="F528" s="20">
        <v>0.69097222222222221</v>
      </c>
      <c r="G528" s="8" t="s">
        <v>16</v>
      </c>
      <c r="H528" s="10" t="str">
        <f>Dane_wejściowe[[#This Row],[DATA]]&amp;"|"&amp;COUNTIF($E$5:E528,E528)</f>
        <v>42863|6</v>
      </c>
    </row>
    <row r="529" spans="5:8" x14ac:dyDescent="0.25">
      <c r="E529" s="7">
        <v>42865</v>
      </c>
      <c r="F529" s="20">
        <v>0.625</v>
      </c>
      <c r="G529" s="8" t="s">
        <v>28</v>
      </c>
      <c r="H529" s="10" t="str">
        <f>Dane_wejściowe[[#This Row],[DATA]]&amp;"|"&amp;COUNTIF($E$5:E529,E529)</f>
        <v>42865|1</v>
      </c>
    </row>
    <row r="530" spans="5:8" x14ac:dyDescent="0.25">
      <c r="E530" s="7">
        <v>42865</v>
      </c>
      <c r="F530" s="20">
        <v>0.65625</v>
      </c>
      <c r="G530" s="8" t="s">
        <v>16</v>
      </c>
      <c r="H530" s="10" t="str">
        <f>Dane_wejściowe[[#This Row],[DATA]]&amp;"|"&amp;COUNTIF($E$5:E530,E530)</f>
        <v>42865|2</v>
      </c>
    </row>
    <row r="531" spans="5:8" x14ac:dyDescent="0.25">
      <c r="E531" s="7">
        <v>42865</v>
      </c>
      <c r="F531" s="20">
        <v>0.65972222222222221</v>
      </c>
      <c r="G531" s="8" t="s">
        <v>28</v>
      </c>
      <c r="H531" s="10" t="str">
        <f>Dane_wejściowe[[#This Row],[DATA]]&amp;"|"&amp;COUNTIF($E$5:E531,E531)</f>
        <v>42865|3</v>
      </c>
    </row>
    <row r="532" spans="5:8" x14ac:dyDescent="0.25">
      <c r="E532" s="7">
        <v>42865</v>
      </c>
      <c r="F532" s="20">
        <v>0.69097222222222221</v>
      </c>
      <c r="G532" s="8" t="s">
        <v>16</v>
      </c>
      <c r="H532" s="10" t="str">
        <f>Dane_wejściowe[[#This Row],[DATA]]&amp;"|"&amp;COUNTIF($E$5:E532,E532)</f>
        <v>42865|4</v>
      </c>
    </row>
    <row r="533" spans="5:8" x14ac:dyDescent="0.25">
      <c r="E533" s="7">
        <v>42866</v>
      </c>
      <c r="F533" s="20">
        <v>0.55555555555555558</v>
      </c>
      <c r="G533" s="8"/>
      <c r="H533" s="10" t="str">
        <f>Dane_wejściowe[[#This Row],[DATA]]&amp;"|"&amp;COUNTIF($E$5:E533,E533)</f>
        <v>42866|1</v>
      </c>
    </row>
    <row r="534" spans="5:8" x14ac:dyDescent="0.25">
      <c r="E534" s="7">
        <v>42866</v>
      </c>
      <c r="F534" s="20">
        <v>0.58680555555555558</v>
      </c>
      <c r="G534" s="8" t="s">
        <v>16</v>
      </c>
      <c r="H534" s="10" t="str">
        <f>Dane_wejściowe[[#This Row],[DATA]]&amp;"|"&amp;COUNTIF($E$5:E534,E534)</f>
        <v>42866|2</v>
      </c>
    </row>
    <row r="535" spans="5:8" x14ac:dyDescent="0.25">
      <c r="E535" s="7">
        <v>42866</v>
      </c>
      <c r="F535" s="20">
        <v>0.59027777777777779</v>
      </c>
      <c r="G535" s="8"/>
      <c r="H535" s="10" t="str">
        <f>Dane_wejściowe[[#This Row],[DATA]]&amp;"|"&amp;COUNTIF($E$5:E535,E535)</f>
        <v>42866|3</v>
      </c>
    </row>
    <row r="536" spans="5:8" x14ac:dyDescent="0.25">
      <c r="E536" s="7">
        <v>42866</v>
      </c>
      <c r="F536" s="20">
        <v>0.62152777777777779</v>
      </c>
      <c r="G536" s="8" t="s">
        <v>16</v>
      </c>
      <c r="H536" s="10" t="str">
        <f>Dane_wejściowe[[#This Row],[DATA]]&amp;"|"&amp;COUNTIF($E$5:E536,E536)</f>
        <v>42866|4</v>
      </c>
    </row>
    <row r="537" spans="5:8" x14ac:dyDescent="0.25">
      <c r="E537" s="7">
        <v>42866</v>
      </c>
      <c r="F537" s="20">
        <v>0.625</v>
      </c>
      <c r="G537" s="8"/>
      <c r="H537" s="10" t="str">
        <f>Dane_wejściowe[[#This Row],[DATA]]&amp;"|"&amp;COUNTIF($E$5:E537,E537)</f>
        <v>42866|5</v>
      </c>
    </row>
    <row r="538" spans="5:8" x14ac:dyDescent="0.25">
      <c r="E538" s="7">
        <v>42866</v>
      </c>
      <c r="F538" s="20">
        <v>0.65625</v>
      </c>
      <c r="G538" s="8" t="s">
        <v>16</v>
      </c>
      <c r="H538" s="10" t="str">
        <f>Dane_wejściowe[[#This Row],[DATA]]&amp;"|"&amp;COUNTIF($E$5:E538,E538)</f>
        <v>42866|6</v>
      </c>
    </row>
    <row r="539" spans="5:8" x14ac:dyDescent="0.25">
      <c r="E539" s="7">
        <v>42866</v>
      </c>
      <c r="F539" s="20">
        <v>0.625</v>
      </c>
      <c r="G539" s="8"/>
      <c r="H539" s="10" t="str">
        <f>Dane_wejściowe[[#This Row],[DATA]]&amp;"|"&amp;COUNTIF($E$5:E539,E539)</f>
        <v>42866|7</v>
      </c>
    </row>
    <row r="540" spans="5:8" x14ac:dyDescent="0.25">
      <c r="E540" s="7">
        <v>42866</v>
      </c>
      <c r="F540" s="20">
        <v>0.65625</v>
      </c>
      <c r="G540" s="8" t="s">
        <v>16</v>
      </c>
      <c r="H540" s="10" t="str">
        <f>Dane_wejściowe[[#This Row],[DATA]]&amp;"|"&amp;COUNTIF($E$5:E540,E540)</f>
        <v>42866|8</v>
      </c>
    </row>
    <row r="541" spans="5:8" x14ac:dyDescent="0.25">
      <c r="E541" s="7">
        <v>42866</v>
      </c>
      <c r="F541" s="20">
        <v>0.65972222222222221</v>
      </c>
      <c r="G541" s="8"/>
      <c r="H541" s="10" t="str">
        <f>Dane_wejściowe[[#This Row],[DATA]]&amp;"|"&amp;COUNTIF($E$5:E541,E541)</f>
        <v>42866|9</v>
      </c>
    </row>
    <row r="542" spans="5:8" x14ac:dyDescent="0.25">
      <c r="E542" s="7">
        <v>42866</v>
      </c>
      <c r="F542" s="20">
        <v>0.69097222222222221</v>
      </c>
      <c r="G542" s="8" t="s">
        <v>16</v>
      </c>
      <c r="H542" s="10" t="str">
        <f>Dane_wejściowe[[#This Row],[DATA]]&amp;"|"&amp;COUNTIF($E$5:E542,E542)</f>
        <v>42866|10</v>
      </c>
    </row>
    <row r="543" spans="5:8" x14ac:dyDescent="0.25">
      <c r="E543" s="7">
        <v>42867</v>
      </c>
      <c r="F543" s="20">
        <v>0.51041666666666663</v>
      </c>
      <c r="G543" s="8"/>
      <c r="H543" s="10" t="str">
        <f>Dane_wejściowe[[#This Row],[DATA]]&amp;"|"&amp;COUNTIF($E$5:E543,E543)</f>
        <v>42867|1</v>
      </c>
    </row>
    <row r="544" spans="5:8" x14ac:dyDescent="0.25">
      <c r="E544" s="7">
        <v>42867</v>
      </c>
      <c r="F544" s="20">
        <v>0.54166666666666663</v>
      </c>
      <c r="G544" s="8" t="s">
        <v>16</v>
      </c>
      <c r="H544" s="10" t="str">
        <f>Dane_wejściowe[[#This Row],[DATA]]&amp;"|"&amp;COUNTIF($E$5:E544,E544)</f>
        <v>42867|2</v>
      </c>
    </row>
    <row r="545" spans="5:8" x14ac:dyDescent="0.25">
      <c r="E545" s="7">
        <v>42867</v>
      </c>
      <c r="F545" s="20">
        <v>0.55555555555555558</v>
      </c>
      <c r="G545" s="8" t="s">
        <v>28</v>
      </c>
      <c r="H545" s="10" t="str">
        <f>Dane_wejściowe[[#This Row],[DATA]]&amp;"|"&amp;COUNTIF($E$5:E545,E545)</f>
        <v>42867|3</v>
      </c>
    </row>
    <row r="546" spans="5:8" x14ac:dyDescent="0.25">
      <c r="E546" s="7">
        <v>42867</v>
      </c>
      <c r="F546" s="20">
        <v>0.58680555555555558</v>
      </c>
      <c r="G546" s="8" t="s">
        <v>16</v>
      </c>
      <c r="H546" s="10" t="str">
        <f>Dane_wejściowe[[#This Row],[DATA]]&amp;"|"&amp;COUNTIF($E$5:E546,E546)</f>
        <v>42867|4</v>
      </c>
    </row>
    <row r="547" spans="5:8" x14ac:dyDescent="0.25">
      <c r="E547" s="7">
        <v>42867</v>
      </c>
      <c r="F547" s="20">
        <v>0.59027777777777779</v>
      </c>
      <c r="G547" s="8" t="s">
        <v>28</v>
      </c>
      <c r="H547" s="10" t="str">
        <f>Dane_wejściowe[[#This Row],[DATA]]&amp;"|"&amp;COUNTIF($E$5:E547,E547)</f>
        <v>42867|5</v>
      </c>
    </row>
    <row r="548" spans="5:8" x14ac:dyDescent="0.25">
      <c r="E548" s="7">
        <v>42867</v>
      </c>
      <c r="F548" s="20">
        <v>0.62152777777777779</v>
      </c>
      <c r="G548" s="8" t="s">
        <v>16</v>
      </c>
      <c r="H548" s="10" t="str">
        <f>Dane_wejściowe[[#This Row],[DATA]]&amp;"|"&amp;COUNTIF($E$5:E548,E548)</f>
        <v>42867|6</v>
      </c>
    </row>
    <row r="549" spans="5:8" x14ac:dyDescent="0.25">
      <c r="E549" s="7">
        <v>42867</v>
      </c>
      <c r="F549" s="20">
        <v>0.625</v>
      </c>
      <c r="G549" s="8" t="s">
        <v>28</v>
      </c>
      <c r="H549" s="10" t="str">
        <f>Dane_wejściowe[[#This Row],[DATA]]&amp;"|"&amp;COUNTIF($E$5:E549,E549)</f>
        <v>42867|7</v>
      </c>
    </row>
    <row r="550" spans="5:8" x14ac:dyDescent="0.25">
      <c r="E550" s="7">
        <v>42867</v>
      </c>
      <c r="F550" s="20">
        <v>0.65625</v>
      </c>
      <c r="G550" s="8" t="s">
        <v>16</v>
      </c>
      <c r="H550" s="10" t="str">
        <f>Dane_wejściowe[[#This Row],[DATA]]&amp;"|"&amp;COUNTIF($E$5:E550,E550)</f>
        <v>42867|8</v>
      </c>
    </row>
    <row r="551" spans="5:8" x14ac:dyDescent="0.25">
      <c r="E551" s="7">
        <v>42869</v>
      </c>
      <c r="F551" s="20">
        <v>0.33333333333333298</v>
      </c>
      <c r="G551" s="8" t="s">
        <v>26</v>
      </c>
      <c r="H551" s="10" t="str">
        <f>Dane_wejściowe[[#This Row],[DATA]]&amp;"|"&amp;COUNTIF($E$5:E551,E551)</f>
        <v>42869|1</v>
      </c>
    </row>
    <row r="552" spans="5:8" x14ac:dyDescent="0.25">
      <c r="E552" s="7">
        <v>42869</v>
      </c>
      <c r="F552" s="20">
        <v>0.36458333333333331</v>
      </c>
      <c r="G552" s="8" t="s">
        <v>16</v>
      </c>
      <c r="H552" s="10" t="str">
        <f>Dane_wejściowe[[#This Row],[DATA]]&amp;"|"&amp;COUNTIF($E$5:E552,E552)</f>
        <v>42869|2</v>
      </c>
    </row>
    <row r="553" spans="5:8" x14ac:dyDescent="0.25">
      <c r="E553" s="7">
        <v>42869</v>
      </c>
      <c r="F553" s="20">
        <v>0.36805555555555558</v>
      </c>
      <c r="G553" s="8" t="s">
        <v>26</v>
      </c>
      <c r="H553" s="10" t="str">
        <f>Dane_wejściowe[[#This Row],[DATA]]&amp;"|"&amp;COUNTIF($E$5:E553,E553)</f>
        <v>42869|3</v>
      </c>
    </row>
    <row r="554" spans="5:8" x14ac:dyDescent="0.25">
      <c r="E554" s="7">
        <v>42869</v>
      </c>
      <c r="F554" s="20">
        <v>0.39930555555555558</v>
      </c>
      <c r="G554" s="8" t="s">
        <v>16</v>
      </c>
      <c r="H554" s="10" t="str">
        <f>Dane_wejściowe[[#This Row],[DATA]]&amp;"|"&amp;COUNTIF($E$5:E554,E554)</f>
        <v>42869|4</v>
      </c>
    </row>
    <row r="555" spans="5:8" x14ac:dyDescent="0.25">
      <c r="E555" s="7">
        <v>42869</v>
      </c>
      <c r="F555" s="20">
        <v>0.40277777777777773</v>
      </c>
      <c r="G555" s="8" t="s">
        <v>26</v>
      </c>
      <c r="H555" s="10" t="str">
        <f>Dane_wejściowe[[#This Row],[DATA]]&amp;"|"&amp;COUNTIF($E$5:E555,E555)</f>
        <v>42869|5</v>
      </c>
    </row>
    <row r="556" spans="5:8" x14ac:dyDescent="0.25">
      <c r="E556" s="7">
        <v>42869</v>
      </c>
      <c r="F556" s="20">
        <v>0.43402777777777773</v>
      </c>
      <c r="G556" s="8" t="s">
        <v>16</v>
      </c>
      <c r="H556" s="10" t="str">
        <f>Dane_wejściowe[[#This Row],[DATA]]&amp;"|"&amp;COUNTIF($E$5:E556,E556)</f>
        <v>42869|6</v>
      </c>
    </row>
    <row r="557" spans="5:8" x14ac:dyDescent="0.25">
      <c r="E557" s="7">
        <v>42869</v>
      </c>
      <c r="F557" s="20">
        <v>0.44097222222222227</v>
      </c>
      <c r="G557" s="8" t="s">
        <v>26</v>
      </c>
      <c r="H557" s="10" t="str">
        <f>Dane_wejściowe[[#This Row],[DATA]]&amp;"|"&amp;COUNTIF($E$5:E557,E557)</f>
        <v>42869|7</v>
      </c>
    </row>
    <row r="558" spans="5:8" x14ac:dyDescent="0.25">
      <c r="E558" s="7">
        <v>42869</v>
      </c>
      <c r="F558" s="20">
        <v>0.47222222222222227</v>
      </c>
      <c r="G558" s="8" t="s">
        <v>16</v>
      </c>
      <c r="H558" s="10" t="str">
        <f>Dane_wejściowe[[#This Row],[DATA]]&amp;"|"&amp;COUNTIF($E$5:E558,E558)</f>
        <v>42869|8</v>
      </c>
    </row>
    <row r="559" spans="5:8" x14ac:dyDescent="0.25">
      <c r="E559" s="7">
        <v>42869</v>
      </c>
      <c r="F559" s="20">
        <v>0.47569444444444442</v>
      </c>
      <c r="G559" s="8" t="s">
        <v>26</v>
      </c>
      <c r="H559" s="10" t="str">
        <f>Dane_wejściowe[[#This Row],[DATA]]&amp;"|"&amp;COUNTIF($E$5:E559,E559)</f>
        <v>42869|9</v>
      </c>
    </row>
    <row r="560" spans="5:8" x14ac:dyDescent="0.25">
      <c r="E560" s="7">
        <v>42869</v>
      </c>
      <c r="F560" s="20">
        <v>0.50694444444444442</v>
      </c>
      <c r="G560" s="8" t="s">
        <v>16</v>
      </c>
      <c r="H560" s="10" t="str">
        <f>Dane_wejściowe[[#This Row],[DATA]]&amp;"|"&amp;COUNTIF($E$5:E560,E560)</f>
        <v>42869|10</v>
      </c>
    </row>
    <row r="561" spans="5:8" x14ac:dyDescent="0.25">
      <c r="E561" s="7">
        <v>42869</v>
      </c>
      <c r="F561" s="20">
        <v>0.51041666666666663</v>
      </c>
      <c r="G561" s="8" t="s">
        <v>26</v>
      </c>
      <c r="H561" s="10" t="str">
        <f>Dane_wejściowe[[#This Row],[DATA]]&amp;"|"&amp;COUNTIF($E$5:E561,E561)</f>
        <v>42869|11</v>
      </c>
    </row>
    <row r="562" spans="5:8" x14ac:dyDescent="0.25">
      <c r="E562" s="7">
        <v>42869</v>
      </c>
      <c r="F562" s="20">
        <v>0.54166666666666663</v>
      </c>
      <c r="G562" s="8" t="s">
        <v>16</v>
      </c>
      <c r="H562" s="10" t="str">
        <f>Dane_wejściowe[[#This Row],[DATA]]&amp;"|"&amp;COUNTIF($E$5:E562,E562)</f>
        <v>42869|12</v>
      </c>
    </row>
    <row r="563" spans="5:8" x14ac:dyDescent="0.25">
      <c r="E563" s="7">
        <v>42869</v>
      </c>
      <c r="F563" s="20">
        <v>0.55555555555555558</v>
      </c>
      <c r="G563" s="8" t="s">
        <v>26</v>
      </c>
      <c r="H563" s="10" t="str">
        <f>Dane_wejściowe[[#This Row],[DATA]]&amp;"|"&amp;COUNTIF($E$5:E563,E563)</f>
        <v>42869|13</v>
      </c>
    </row>
    <row r="564" spans="5:8" x14ac:dyDescent="0.25">
      <c r="E564" s="7">
        <v>42869</v>
      </c>
      <c r="F564" s="20">
        <v>0.58680555555555558</v>
      </c>
      <c r="G564" s="8" t="s">
        <v>16</v>
      </c>
      <c r="H564" s="10" t="str">
        <f>Dane_wejściowe[[#This Row],[DATA]]&amp;"|"&amp;COUNTIF($E$5:E564,E564)</f>
        <v>42869|14</v>
      </c>
    </row>
    <row r="565" spans="5:8" x14ac:dyDescent="0.25">
      <c r="E565" s="7">
        <v>42869</v>
      </c>
      <c r="F565" s="20">
        <v>0.59027777777777779</v>
      </c>
      <c r="G565" s="8" t="s">
        <v>26</v>
      </c>
      <c r="H565" s="10" t="str">
        <f>Dane_wejściowe[[#This Row],[DATA]]&amp;"|"&amp;COUNTIF($E$5:E565,E565)</f>
        <v>42869|15</v>
      </c>
    </row>
    <row r="566" spans="5:8" x14ac:dyDescent="0.25">
      <c r="E566" s="7">
        <v>42869</v>
      </c>
      <c r="F566" s="20">
        <v>0.62152777777777779</v>
      </c>
      <c r="G566" s="8" t="s">
        <v>16</v>
      </c>
      <c r="H566" s="10" t="str">
        <f>Dane_wejściowe[[#This Row],[DATA]]&amp;"|"&amp;COUNTIF($E$5:E566,E566)</f>
        <v>42869|16</v>
      </c>
    </row>
    <row r="567" spans="5:8" x14ac:dyDescent="0.25">
      <c r="E567" s="7">
        <v>42870</v>
      </c>
      <c r="F567" s="20">
        <v>0.59027777777777779</v>
      </c>
      <c r="G567" s="8" t="s">
        <v>18</v>
      </c>
      <c r="H567" s="10" t="str">
        <f>Dane_wejściowe[[#This Row],[DATA]]&amp;"|"&amp;COUNTIF($E$5:E567,E567)</f>
        <v>42870|1</v>
      </c>
    </row>
    <row r="568" spans="5:8" x14ac:dyDescent="0.25">
      <c r="E568" s="7">
        <v>42870</v>
      </c>
      <c r="F568" s="20">
        <v>0.62152777777777779</v>
      </c>
      <c r="G568" s="8" t="s">
        <v>16</v>
      </c>
      <c r="H568" s="10" t="str">
        <f>Dane_wejściowe[[#This Row],[DATA]]&amp;"|"&amp;COUNTIF($E$5:E568,E568)</f>
        <v>42870|2</v>
      </c>
    </row>
    <row r="569" spans="5:8" x14ac:dyDescent="0.25">
      <c r="E569" s="7">
        <v>42870</v>
      </c>
      <c r="F569" s="20">
        <v>0.625</v>
      </c>
      <c r="G569" s="8" t="s">
        <v>18</v>
      </c>
      <c r="H569" s="10" t="str">
        <f>Dane_wejściowe[[#This Row],[DATA]]&amp;"|"&amp;COUNTIF($E$5:E569,E569)</f>
        <v>42870|3</v>
      </c>
    </row>
    <row r="570" spans="5:8" x14ac:dyDescent="0.25">
      <c r="E570" s="7">
        <v>42870</v>
      </c>
      <c r="F570" s="20">
        <v>0.65625</v>
      </c>
      <c r="G570" s="8" t="s">
        <v>16</v>
      </c>
      <c r="H570" s="10" t="str">
        <f>Dane_wejściowe[[#This Row],[DATA]]&amp;"|"&amp;COUNTIF($E$5:E570,E570)</f>
        <v>42870|4</v>
      </c>
    </row>
    <row r="571" spans="5:8" x14ac:dyDescent="0.25">
      <c r="E571" s="7">
        <v>42870</v>
      </c>
      <c r="F571" s="20">
        <v>0.65972222222222221</v>
      </c>
      <c r="G571" s="8" t="s">
        <v>18</v>
      </c>
      <c r="H571" s="10" t="str">
        <f>Dane_wejściowe[[#This Row],[DATA]]&amp;"|"&amp;COUNTIF($E$5:E571,E571)</f>
        <v>42870|5</v>
      </c>
    </row>
    <row r="572" spans="5:8" x14ac:dyDescent="0.25">
      <c r="E572" s="7">
        <v>42870</v>
      </c>
      <c r="F572" s="20">
        <v>0.69097222222222221</v>
      </c>
      <c r="G572" s="8" t="s">
        <v>16</v>
      </c>
      <c r="H572" s="10" t="str">
        <f>Dane_wejściowe[[#This Row],[DATA]]&amp;"|"&amp;COUNTIF($E$5:E572,E572)</f>
        <v>42870|6</v>
      </c>
    </row>
    <row r="573" spans="5:8" x14ac:dyDescent="0.25">
      <c r="E573" s="7">
        <v>42873</v>
      </c>
      <c r="F573" s="20">
        <v>0.55555555555555558</v>
      </c>
      <c r="G573" s="8"/>
      <c r="H573" s="10" t="str">
        <f>Dane_wejściowe[[#This Row],[DATA]]&amp;"|"&amp;COUNTIF($E$5:E573,E573)</f>
        <v>42873|1</v>
      </c>
    </row>
    <row r="574" spans="5:8" x14ac:dyDescent="0.25">
      <c r="E574" s="7">
        <v>42873</v>
      </c>
      <c r="F574" s="20">
        <v>0.58680555555555558</v>
      </c>
      <c r="G574" s="8" t="s">
        <v>16</v>
      </c>
      <c r="H574" s="10" t="str">
        <f>Dane_wejściowe[[#This Row],[DATA]]&amp;"|"&amp;COUNTIF($E$5:E574,E574)</f>
        <v>42873|2</v>
      </c>
    </row>
    <row r="575" spans="5:8" x14ac:dyDescent="0.25">
      <c r="E575" s="7">
        <v>42873</v>
      </c>
      <c r="F575" s="20">
        <v>0.59027777777777779</v>
      </c>
      <c r="G575" s="8"/>
      <c r="H575" s="10" t="str">
        <f>Dane_wejściowe[[#This Row],[DATA]]&amp;"|"&amp;COUNTIF($E$5:E575,E575)</f>
        <v>42873|3</v>
      </c>
    </row>
    <row r="576" spans="5:8" x14ac:dyDescent="0.25">
      <c r="E576" s="7">
        <v>42873</v>
      </c>
      <c r="F576" s="20">
        <v>0.62152777777777779</v>
      </c>
      <c r="G576" s="8" t="s">
        <v>16</v>
      </c>
      <c r="H576" s="10" t="str">
        <f>Dane_wejściowe[[#This Row],[DATA]]&amp;"|"&amp;COUNTIF($E$5:E576,E576)</f>
        <v>42873|4</v>
      </c>
    </row>
    <row r="577" spans="5:8" x14ac:dyDescent="0.25">
      <c r="E577" s="7">
        <v>42873</v>
      </c>
      <c r="F577" s="20">
        <v>0.625</v>
      </c>
      <c r="G577" s="8"/>
      <c r="H577" s="10" t="str">
        <f>Dane_wejściowe[[#This Row],[DATA]]&amp;"|"&amp;COUNTIF($E$5:E577,E577)</f>
        <v>42873|5</v>
      </c>
    </row>
    <row r="578" spans="5:8" x14ac:dyDescent="0.25">
      <c r="E578" s="7">
        <v>42873</v>
      </c>
      <c r="F578" s="20">
        <v>0.65625</v>
      </c>
      <c r="G578" s="8" t="s">
        <v>16</v>
      </c>
      <c r="H578" s="10" t="str">
        <f>Dane_wejściowe[[#This Row],[DATA]]&amp;"|"&amp;COUNTIF($E$5:E578,E578)</f>
        <v>42873|6</v>
      </c>
    </row>
    <row r="579" spans="5:8" x14ac:dyDescent="0.25">
      <c r="E579" s="7">
        <v>42873</v>
      </c>
      <c r="F579" s="20">
        <v>0.625</v>
      </c>
      <c r="G579" s="8"/>
      <c r="H579" s="10" t="str">
        <f>Dane_wejściowe[[#This Row],[DATA]]&amp;"|"&amp;COUNTIF($E$5:E579,E579)</f>
        <v>42873|7</v>
      </c>
    </row>
    <row r="580" spans="5:8" x14ac:dyDescent="0.25">
      <c r="E580" s="7">
        <v>42873</v>
      </c>
      <c r="F580" s="20">
        <v>0.65625</v>
      </c>
      <c r="G580" s="8" t="s">
        <v>16</v>
      </c>
      <c r="H580" s="10" t="str">
        <f>Dane_wejściowe[[#This Row],[DATA]]&amp;"|"&amp;COUNTIF($E$5:E580,E580)</f>
        <v>42873|8</v>
      </c>
    </row>
    <row r="581" spans="5:8" x14ac:dyDescent="0.25">
      <c r="E581" s="7">
        <v>42873</v>
      </c>
      <c r="F581" s="20">
        <v>0.65972222222222221</v>
      </c>
      <c r="G581" s="8"/>
      <c r="H581" s="10" t="str">
        <f>Dane_wejściowe[[#This Row],[DATA]]&amp;"|"&amp;COUNTIF($E$5:E581,E581)</f>
        <v>42873|9</v>
      </c>
    </row>
    <row r="582" spans="5:8" x14ac:dyDescent="0.25">
      <c r="E582" s="7">
        <v>42873</v>
      </c>
      <c r="F582" s="20">
        <v>0.69097222222222221</v>
      </c>
      <c r="G582" s="8" t="s">
        <v>16</v>
      </c>
      <c r="H582" s="10" t="str">
        <f>Dane_wejściowe[[#This Row],[DATA]]&amp;"|"&amp;COUNTIF($E$5:E582,E582)</f>
        <v>42873|10</v>
      </c>
    </row>
    <row r="583" spans="5:8" x14ac:dyDescent="0.25">
      <c r="E583" s="7">
        <v>42874</v>
      </c>
      <c r="F583" s="20">
        <v>0.51041666666666663</v>
      </c>
      <c r="G583" s="8"/>
      <c r="H583" s="10" t="str">
        <f>Dane_wejściowe[[#This Row],[DATA]]&amp;"|"&amp;COUNTIF($E$5:E583,E583)</f>
        <v>42874|1</v>
      </c>
    </row>
    <row r="584" spans="5:8" x14ac:dyDescent="0.25">
      <c r="E584" s="7">
        <v>42874</v>
      </c>
      <c r="F584" s="20">
        <v>0.54166666666666663</v>
      </c>
      <c r="G584" s="8" t="s">
        <v>16</v>
      </c>
      <c r="H584" s="10" t="str">
        <f>Dane_wejściowe[[#This Row],[DATA]]&amp;"|"&amp;COUNTIF($E$5:E584,E584)</f>
        <v>42874|2</v>
      </c>
    </row>
    <row r="585" spans="5:8" x14ac:dyDescent="0.25">
      <c r="E585" s="7">
        <v>42874</v>
      </c>
      <c r="F585" s="20">
        <v>0.55555555555555558</v>
      </c>
      <c r="G585" s="8"/>
      <c r="H585" s="10" t="str">
        <f>Dane_wejściowe[[#This Row],[DATA]]&amp;"|"&amp;COUNTIF($E$5:E585,E585)</f>
        <v>42874|3</v>
      </c>
    </row>
    <row r="586" spans="5:8" x14ac:dyDescent="0.25">
      <c r="E586" s="7">
        <v>42874</v>
      </c>
      <c r="F586" s="20">
        <v>0.58680555555555558</v>
      </c>
      <c r="G586" s="8" t="s">
        <v>16</v>
      </c>
      <c r="H586" s="10" t="str">
        <f>Dane_wejściowe[[#This Row],[DATA]]&amp;"|"&amp;COUNTIF($E$5:E586,E586)</f>
        <v>42874|4</v>
      </c>
    </row>
    <row r="587" spans="5:8" x14ac:dyDescent="0.25">
      <c r="E587" s="7">
        <v>42875</v>
      </c>
      <c r="F587" s="20">
        <v>0.33333333333333298</v>
      </c>
      <c r="G587" s="8" t="s">
        <v>18</v>
      </c>
      <c r="H587" s="10" t="str">
        <f>Dane_wejściowe[[#This Row],[DATA]]&amp;"|"&amp;COUNTIF($E$5:E587,E587)</f>
        <v>42875|1</v>
      </c>
    </row>
    <row r="588" spans="5:8" x14ac:dyDescent="0.25">
      <c r="E588" s="7">
        <v>42875</v>
      </c>
      <c r="F588" s="20">
        <v>0.36458333333333331</v>
      </c>
      <c r="G588" s="8" t="s">
        <v>16</v>
      </c>
      <c r="H588" s="10" t="str">
        <f>Dane_wejściowe[[#This Row],[DATA]]&amp;"|"&amp;COUNTIF($E$5:E588,E588)</f>
        <v>42875|2</v>
      </c>
    </row>
    <row r="589" spans="5:8" x14ac:dyDescent="0.25">
      <c r="E589" s="7">
        <v>42875</v>
      </c>
      <c r="F589" s="20">
        <v>0.36805555555555558</v>
      </c>
      <c r="G589" s="8" t="s">
        <v>34</v>
      </c>
      <c r="H589" s="10" t="str">
        <f>Dane_wejściowe[[#This Row],[DATA]]&amp;"|"&amp;COUNTIF($E$5:E589,E589)</f>
        <v>42875|3</v>
      </c>
    </row>
    <row r="590" spans="5:8" x14ac:dyDescent="0.25">
      <c r="E590" s="7">
        <v>42875</v>
      </c>
      <c r="F590" s="20">
        <v>0.39930555555555558</v>
      </c>
      <c r="G590" s="8" t="s">
        <v>16</v>
      </c>
      <c r="H590" s="10" t="str">
        <f>Dane_wejściowe[[#This Row],[DATA]]&amp;"|"&amp;COUNTIF($E$5:E590,E590)</f>
        <v>42875|4</v>
      </c>
    </row>
    <row r="591" spans="5:8" x14ac:dyDescent="0.25">
      <c r="E591" s="7">
        <v>42875</v>
      </c>
      <c r="F591" s="20">
        <v>0.40277777777777773</v>
      </c>
      <c r="G591" s="8" t="s">
        <v>34</v>
      </c>
      <c r="H591" s="10" t="str">
        <f>Dane_wejściowe[[#This Row],[DATA]]&amp;"|"&amp;COUNTIF($E$5:E591,E591)</f>
        <v>42875|5</v>
      </c>
    </row>
    <row r="592" spans="5:8" x14ac:dyDescent="0.25">
      <c r="E592" s="7">
        <v>42875</v>
      </c>
      <c r="F592" s="20">
        <v>0.43402777777777773</v>
      </c>
      <c r="G592" s="8" t="s">
        <v>16</v>
      </c>
      <c r="H592" s="10" t="str">
        <f>Dane_wejściowe[[#This Row],[DATA]]&amp;"|"&amp;COUNTIF($E$5:E592,E592)</f>
        <v>42875|6</v>
      </c>
    </row>
    <row r="593" spans="5:8" x14ac:dyDescent="0.25">
      <c r="E593" s="7">
        <v>42875</v>
      </c>
      <c r="F593" s="20">
        <v>0.44097222222222227</v>
      </c>
      <c r="G593" s="8" t="s">
        <v>34</v>
      </c>
      <c r="H593" s="10" t="str">
        <f>Dane_wejściowe[[#This Row],[DATA]]&amp;"|"&amp;COUNTIF($E$5:E593,E593)</f>
        <v>42875|7</v>
      </c>
    </row>
    <row r="594" spans="5:8" x14ac:dyDescent="0.25">
      <c r="E594" s="7">
        <v>42875</v>
      </c>
      <c r="F594" s="20">
        <v>0.47222222222222227</v>
      </c>
      <c r="G594" s="8" t="s">
        <v>16</v>
      </c>
      <c r="H594" s="10" t="str">
        <f>Dane_wejściowe[[#This Row],[DATA]]&amp;"|"&amp;COUNTIF($E$5:E594,E594)</f>
        <v>42875|8</v>
      </c>
    </row>
    <row r="595" spans="5:8" x14ac:dyDescent="0.25">
      <c r="E595" s="7">
        <v>42875</v>
      </c>
      <c r="F595" s="20">
        <v>0.47569444444444442</v>
      </c>
      <c r="G595" s="8" t="s">
        <v>34</v>
      </c>
      <c r="H595" s="10" t="str">
        <f>Dane_wejściowe[[#This Row],[DATA]]&amp;"|"&amp;COUNTIF($E$5:E595,E595)</f>
        <v>42875|9</v>
      </c>
    </row>
    <row r="596" spans="5:8" x14ac:dyDescent="0.25">
      <c r="E596" s="7">
        <v>42875</v>
      </c>
      <c r="F596" s="20">
        <v>0.50694444444444442</v>
      </c>
      <c r="G596" s="8" t="s">
        <v>16</v>
      </c>
      <c r="H596" s="10" t="str">
        <f>Dane_wejściowe[[#This Row],[DATA]]&amp;"|"&amp;COUNTIF($E$5:E596,E596)</f>
        <v>42875|10</v>
      </c>
    </row>
    <row r="597" spans="5:8" x14ac:dyDescent="0.25">
      <c r="E597" s="7">
        <v>42875</v>
      </c>
      <c r="F597" s="20">
        <v>0.51041666666666663</v>
      </c>
      <c r="G597" s="8" t="s">
        <v>34</v>
      </c>
      <c r="H597" s="10" t="str">
        <f>Dane_wejściowe[[#This Row],[DATA]]&amp;"|"&amp;COUNTIF($E$5:E597,E597)</f>
        <v>42875|11</v>
      </c>
    </row>
    <row r="598" spans="5:8" x14ac:dyDescent="0.25">
      <c r="E598" s="7">
        <v>42875</v>
      </c>
      <c r="F598" s="20">
        <v>0.54166666666666663</v>
      </c>
      <c r="G598" s="8" t="s">
        <v>16</v>
      </c>
      <c r="H598" s="10" t="str">
        <f>Dane_wejściowe[[#This Row],[DATA]]&amp;"|"&amp;COUNTIF($E$5:E598,E598)</f>
        <v>42875|12</v>
      </c>
    </row>
    <row r="599" spans="5:8" x14ac:dyDescent="0.25">
      <c r="E599" s="7">
        <v>42875</v>
      </c>
      <c r="F599" s="20">
        <v>0.55555555555555558</v>
      </c>
      <c r="G599" s="8" t="s">
        <v>17</v>
      </c>
      <c r="H599" s="10" t="str">
        <f>Dane_wejściowe[[#This Row],[DATA]]&amp;"|"&amp;COUNTIF($E$5:E599,E599)</f>
        <v>42875|13</v>
      </c>
    </row>
    <row r="600" spans="5:8" x14ac:dyDescent="0.25">
      <c r="E600" s="7">
        <v>42875</v>
      </c>
      <c r="F600" s="20">
        <v>0.58680555555555558</v>
      </c>
      <c r="G600" s="8" t="s">
        <v>16</v>
      </c>
      <c r="H600" s="10" t="str">
        <f>Dane_wejściowe[[#This Row],[DATA]]&amp;"|"&amp;COUNTIF($E$5:E600,E600)</f>
        <v>42875|14</v>
      </c>
    </row>
    <row r="601" spans="5:8" x14ac:dyDescent="0.25">
      <c r="E601" s="7">
        <v>42875</v>
      </c>
      <c r="F601" s="20">
        <v>0.59027777777777779</v>
      </c>
      <c r="G601" s="8"/>
      <c r="H601" s="10" t="str">
        <f>Dane_wejściowe[[#This Row],[DATA]]&amp;"|"&amp;COUNTIF($E$5:E601,E601)</f>
        <v>42875|15</v>
      </c>
    </row>
    <row r="602" spans="5:8" x14ac:dyDescent="0.25">
      <c r="E602" s="7">
        <v>42875</v>
      </c>
      <c r="F602" s="20">
        <v>0.62152777777777779</v>
      </c>
      <c r="G602" s="8"/>
      <c r="H602" s="10" t="str">
        <f>Dane_wejściowe[[#This Row],[DATA]]&amp;"|"&amp;COUNTIF($E$5:E602,E602)</f>
        <v>42875|16</v>
      </c>
    </row>
    <row r="603" spans="5:8" x14ac:dyDescent="0.25">
      <c r="E603" s="7">
        <v>42875</v>
      </c>
      <c r="F603" s="20">
        <v>0.59027777777777779</v>
      </c>
      <c r="G603" s="8"/>
      <c r="H603" s="10" t="str">
        <f>Dane_wejściowe[[#This Row],[DATA]]&amp;"|"&amp;COUNTIF($E$5:E603,E603)</f>
        <v>42875|17</v>
      </c>
    </row>
    <row r="604" spans="5:8" x14ac:dyDescent="0.25">
      <c r="E604" s="7">
        <v>42875</v>
      </c>
      <c r="F604" s="20">
        <v>0.62152777777777779</v>
      </c>
      <c r="G604" s="8"/>
      <c r="H604" s="10" t="str">
        <f>Dane_wejściowe[[#This Row],[DATA]]&amp;"|"&amp;COUNTIF($E$5:E604,E604)</f>
        <v>42875|18</v>
      </c>
    </row>
    <row r="605" spans="5:8" x14ac:dyDescent="0.25">
      <c r="E605" s="7">
        <v>42875</v>
      </c>
      <c r="F605" s="20">
        <v>0.625</v>
      </c>
      <c r="G605" s="8"/>
      <c r="H605" s="10" t="str">
        <f>Dane_wejściowe[[#This Row],[DATA]]&amp;"|"&amp;COUNTIF($E$5:E605,E605)</f>
        <v>42875|19</v>
      </c>
    </row>
    <row r="606" spans="5:8" x14ac:dyDescent="0.25">
      <c r="E606" s="7">
        <v>42875</v>
      </c>
      <c r="F606" s="20">
        <v>0.65625</v>
      </c>
      <c r="G606" s="8"/>
      <c r="H606" s="10" t="str">
        <f>Dane_wejściowe[[#This Row],[DATA]]&amp;"|"&amp;COUNTIF($E$5:E606,E606)</f>
        <v>42875|20</v>
      </c>
    </row>
    <row r="607" spans="5:8" x14ac:dyDescent="0.25">
      <c r="E607" s="7">
        <v>42875</v>
      </c>
      <c r="F607" s="20">
        <v>0.65972222222222221</v>
      </c>
      <c r="G607" s="8"/>
      <c r="H607" s="10" t="str">
        <f>Dane_wejściowe[[#This Row],[DATA]]&amp;"|"&amp;COUNTIF($E$5:E607,E607)</f>
        <v>42875|21</v>
      </c>
    </row>
    <row r="608" spans="5:8" x14ac:dyDescent="0.25">
      <c r="E608" s="7">
        <v>42875</v>
      </c>
      <c r="F608" s="20">
        <v>0.69097222222222221</v>
      </c>
      <c r="G608" s="8"/>
      <c r="H608" s="10" t="str">
        <f>Dane_wejściowe[[#This Row],[DATA]]&amp;"|"&amp;COUNTIF($E$5:E608,E608)</f>
        <v>42875|22</v>
      </c>
    </row>
    <row r="609" spans="5:8" x14ac:dyDescent="0.25">
      <c r="E609" s="7"/>
      <c r="F609" s="20"/>
      <c r="G609" s="8"/>
      <c r="H609" s="10" t="str">
        <f>Dane_wejściowe[[#This Row],[DATA]]&amp;"|"&amp;COUNTIF($E$5:E609,E609)</f>
        <v>|0</v>
      </c>
    </row>
    <row r="610" spans="5:8" x14ac:dyDescent="0.25">
      <c r="E610" s="7"/>
      <c r="F610" s="20"/>
      <c r="G610" s="8"/>
      <c r="H610" s="10" t="str">
        <f>Dane_wejściowe[[#This Row],[DATA]]&amp;"|"&amp;COUNTIF($E$5:E610,E610)</f>
        <v>|0</v>
      </c>
    </row>
    <row r="611" spans="5:8" x14ac:dyDescent="0.25">
      <c r="E611" s="7">
        <v>42877</v>
      </c>
      <c r="F611" s="20">
        <v>0.59027777777777779</v>
      </c>
      <c r="G611" s="8"/>
      <c r="H611" s="10" t="str">
        <f>Dane_wejściowe[[#This Row],[DATA]]&amp;"|"&amp;COUNTIF($E$5:E611,E611)</f>
        <v>42877|1</v>
      </c>
    </row>
    <row r="612" spans="5:8" x14ac:dyDescent="0.25">
      <c r="E612" s="7">
        <v>42877</v>
      </c>
      <c r="F612" s="20">
        <v>0.62152777777777779</v>
      </c>
      <c r="G612" s="8" t="s">
        <v>16</v>
      </c>
      <c r="H612" s="10" t="str">
        <f>Dane_wejściowe[[#This Row],[DATA]]&amp;"|"&amp;COUNTIF($E$5:E612,E612)</f>
        <v>42877|2</v>
      </c>
    </row>
    <row r="613" spans="5:8" x14ac:dyDescent="0.25">
      <c r="E613" s="7">
        <v>42877</v>
      </c>
      <c r="F613" s="20">
        <v>0.625</v>
      </c>
      <c r="G613" s="8"/>
      <c r="H613" s="10" t="str">
        <f>Dane_wejściowe[[#This Row],[DATA]]&amp;"|"&amp;COUNTIF($E$5:E613,E613)</f>
        <v>42877|3</v>
      </c>
    </row>
    <row r="614" spans="5:8" x14ac:dyDescent="0.25">
      <c r="E614" s="7">
        <v>42877</v>
      </c>
      <c r="F614" s="20">
        <v>0.65625</v>
      </c>
      <c r="G614" s="8" t="s">
        <v>16</v>
      </c>
      <c r="H614" s="10" t="str">
        <f>Dane_wejściowe[[#This Row],[DATA]]&amp;"|"&amp;COUNTIF($E$5:E614,E614)</f>
        <v>42877|4</v>
      </c>
    </row>
    <row r="615" spans="5:8" x14ac:dyDescent="0.25">
      <c r="E615" s="7">
        <v>42877</v>
      </c>
      <c r="F615" s="20">
        <v>0.65972222222222221</v>
      </c>
      <c r="G615" s="8"/>
      <c r="H615" s="10" t="str">
        <f>Dane_wejściowe[[#This Row],[DATA]]&amp;"|"&amp;COUNTIF($E$5:E615,E615)</f>
        <v>42877|5</v>
      </c>
    </row>
    <row r="616" spans="5:8" x14ac:dyDescent="0.25">
      <c r="E616" s="7">
        <v>42877</v>
      </c>
      <c r="F616" s="20">
        <v>0.69097222222222221</v>
      </c>
      <c r="G616" s="8" t="s">
        <v>16</v>
      </c>
      <c r="H616" s="10" t="str">
        <f>Dane_wejściowe[[#This Row],[DATA]]&amp;"|"&amp;COUNTIF($E$5:E616,E616)</f>
        <v>42877|6</v>
      </c>
    </row>
    <row r="617" spans="5:8" x14ac:dyDescent="0.25">
      <c r="E617" s="7">
        <v>42880</v>
      </c>
      <c r="F617" s="20">
        <v>0.55555555555555558</v>
      </c>
      <c r="G617" s="8"/>
      <c r="H617" s="10" t="str">
        <f>Dane_wejściowe[[#This Row],[DATA]]&amp;"|"&amp;COUNTIF($E$5:E617,E617)</f>
        <v>42880|1</v>
      </c>
    </row>
    <row r="618" spans="5:8" x14ac:dyDescent="0.25">
      <c r="E618" s="7">
        <v>42880</v>
      </c>
      <c r="F618" s="20">
        <v>0.58680555555555558</v>
      </c>
      <c r="G618" s="8" t="s">
        <v>16</v>
      </c>
      <c r="H618" s="10" t="str">
        <f>Dane_wejściowe[[#This Row],[DATA]]&amp;"|"&amp;COUNTIF($E$5:E618,E618)</f>
        <v>42880|2</v>
      </c>
    </row>
    <row r="619" spans="5:8" x14ac:dyDescent="0.25">
      <c r="E619" s="7">
        <v>42880</v>
      </c>
      <c r="F619" s="20">
        <v>0.59027777777777779</v>
      </c>
      <c r="G619" s="8"/>
      <c r="H619" s="10" t="str">
        <f>Dane_wejściowe[[#This Row],[DATA]]&amp;"|"&amp;COUNTIF($E$5:E619,E619)</f>
        <v>42880|3</v>
      </c>
    </row>
    <row r="620" spans="5:8" x14ac:dyDescent="0.25">
      <c r="E620" s="7">
        <v>42880</v>
      </c>
      <c r="F620" s="20">
        <v>0.62152777777777779</v>
      </c>
      <c r="G620" s="8" t="s">
        <v>16</v>
      </c>
      <c r="H620" s="10" t="str">
        <f>Dane_wejściowe[[#This Row],[DATA]]&amp;"|"&amp;COUNTIF($E$5:E620,E620)</f>
        <v>42880|4</v>
      </c>
    </row>
    <row r="621" spans="5:8" x14ac:dyDescent="0.25">
      <c r="E621" s="7">
        <v>42880</v>
      </c>
      <c r="F621" s="20">
        <v>0.625</v>
      </c>
      <c r="G621" s="8"/>
      <c r="H621" s="10" t="str">
        <f>Dane_wejściowe[[#This Row],[DATA]]&amp;"|"&amp;COUNTIF($E$5:E621,E621)</f>
        <v>42880|5</v>
      </c>
    </row>
    <row r="622" spans="5:8" x14ac:dyDescent="0.25">
      <c r="E622" s="7">
        <v>42880</v>
      </c>
      <c r="F622" s="20">
        <v>0.65625</v>
      </c>
      <c r="G622" s="8" t="s">
        <v>16</v>
      </c>
      <c r="H622" s="10" t="str">
        <f>Dane_wejściowe[[#This Row],[DATA]]&amp;"|"&amp;COUNTIF($E$5:E622,E622)</f>
        <v>42880|6</v>
      </c>
    </row>
    <row r="623" spans="5:8" x14ac:dyDescent="0.25">
      <c r="E623" s="7">
        <v>42880</v>
      </c>
      <c r="F623" s="20">
        <v>0.625</v>
      </c>
      <c r="G623" s="8"/>
      <c r="H623" s="10" t="str">
        <f>Dane_wejściowe[[#This Row],[DATA]]&amp;"|"&amp;COUNTIF($E$5:E623,E623)</f>
        <v>42880|7</v>
      </c>
    </row>
    <row r="624" spans="5:8" x14ac:dyDescent="0.25">
      <c r="E624" s="7">
        <v>42880</v>
      </c>
      <c r="F624" s="20">
        <v>0.65625</v>
      </c>
      <c r="G624" s="8" t="s">
        <v>16</v>
      </c>
      <c r="H624" s="10" t="str">
        <f>Dane_wejściowe[[#This Row],[DATA]]&amp;"|"&amp;COUNTIF($E$5:E624,E624)</f>
        <v>42880|8</v>
      </c>
    </row>
    <row r="625" spans="5:8" x14ac:dyDescent="0.25">
      <c r="E625" s="7">
        <v>42880</v>
      </c>
      <c r="F625" s="20">
        <v>0.65972222222222221</v>
      </c>
      <c r="G625" s="8"/>
      <c r="H625" s="10" t="str">
        <f>Dane_wejściowe[[#This Row],[DATA]]&amp;"|"&amp;COUNTIF($E$5:E625,E625)</f>
        <v>42880|9</v>
      </c>
    </row>
    <row r="626" spans="5:8" x14ac:dyDescent="0.25">
      <c r="E626" s="7">
        <v>42880</v>
      </c>
      <c r="F626" s="20">
        <v>0.69097222222222221</v>
      </c>
      <c r="G626" s="8" t="s">
        <v>16</v>
      </c>
      <c r="H626" s="10" t="str">
        <f>Dane_wejściowe[[#This Row],[DATA]]&amp;"|"&amp;COUNTIF($E$5:E626,E626)</f>
        <v>42880|10</v>
      </c>
    </row>
    <row r="627" spans="5:8" x14ac:dyDescent="0.25">
      <c r="E627" s="7">
        <v>42881</v>
      </c>
      <c r="F627" s="20">
        <v>0.51041666666666663</v>
      </c>
      <c r="G627" s="8"/>
      <c r="H627" s="10" t="str">
        <f>Dane_wejściowe[[#This Row],[DATA]]&amp;"|"&amp;COUNTIF($E$5:E627,E627)</f>
        <v>42881|1</v>
      </c>
    </row>
    <row r="628" spans="5:8" x14ac:dyDescent="0.25">
      <c r="E628" s="7">
        <v>42881</v>
      </c>
      <c r="F628" s="20">
        <v>0.54166666666666663</v>
      </c>
      <c r="G628" s="8" t="s">
        <v>16</v>
      </c>
      <c r="H628" s="10" t="str">
        <f>Dane_wejściowe[[#This Row],[DATA]]&amp;"|"&amp;COUNTIF($E$5:E628,E628)</f>
        <v>42881|2</v>
      </c>
    </row>
    <row r="629" spans="5:8" x14ac:dyDescent="0.25">
      <c r="E629" s="7">
        <v>42881</v>
      </c>
      <c r="F629" s="20">
        <v>0.55555555555555558</v>
      </c>
      <c r="G629" s="8"/>
      <c r="H629" s="10" t="str">
        <f>Dane_wejściowe[[#This Row],[DATA]]&amp;"|"&amp;COUNTIF($E$5:E629,E629)</f>
        <v>42881|3</v>
      </c>
    </row>
    <row r="630" spans="5:8" x14ac:dyDescent="0.25">
      <c r="E630" s="7">
        <v>42881</v>
      </c>
      <c r="F630" s="20">
        <v>0.58680555555555558</v>
      </c>
      <c r="G630" s="8" t="s">
        <v>16</v>
      </c>
      <c r="H630" s="10" t="str">
        <f>Dane_wejściowe[[#This Row],[DATA]]&amp;"|"&amp;COUNTIF($E$5:E630,E630)</f>
        <v>42881|4</v>
      </c>
    </row>
    <row r="631" spans="5:8" x14ac:dyDescent="0.25">
      <c r="E631" s="7">
        <v>42882</v>
      </c>
      <c r="F631" s="20">
        <v>0.36805555555555558</v>
      </c>
      <c r="G631" s="8" t="s">
        <v>17</v>
      </c>
      <c r="H631" s="10" t="str">
        <f>Dane_wejściowe[[#This Row],[DATA]]&amp;"|"&amp;COUNTIF($E$5:E631,E631)</f>
        <v>42882|1</v>
      </c>
    </row>
    <row r="632" spans="5:8" x14ac:dyDescent="0.25">
      <c r="E632" s="7">
        <v>42882</v>
      </c>
      <c r="F632" s="20">
        <v>0.39930555555555558</v>
      </c>
      <c r="G632" s="8" t="s">
        <v>16</v>
      </c>
      <c r="H632" s="10" t="str">
        <f>Dane_wejściowe[[#This Row],[DATA]]&amp;"|"&amp;COUNTIF($E$5:E632,E632)</f>
        <v>42882|2</v>
      </c>
    </row>
    <row r="633" spans="5:8" x14ac:dyDescent="0.25">
      <c r="E633" s="7">
        <v>42882</v>
      </c>
      <c r="F633" s="20">
        <v>0.40277777777777773</v>
      </c>
      <c r="G633" s="8" t="s">
        <v>17</v>
      </c>
      <c r="H633" s="10" t="str">
        <f>Dane_wejściowe[[#This Row],[DATA]]&amp;"|"&amp;COUNTIF($E$5:E633,E633)</f>
        <v>42882|3</v>
      </c>
    </row>
    <row r="634" spans="5:8" x14ac:dyDescent="0.25">
      <c r="E634" s="7">
        <v>42882</v>
      </c>
      <c r="F634" s="20">
        <v>0.43402777777777773</v>
      </c>
      <c r="G634" s="8" t="s">
        <v>16</v>
      </c>
      <c r="H634" s="10" t="str">
        <f>Dane_wejściowe[[#This Row],[DATA]]&amp;"|"&amp;COUNTIF($E$5:E634,E634)</f>
        <v>42882|4</v>
      </c>
    </row>
    <row r="635" spans="5:8" x14ac:dyDescent="0.25">
      <c r="E635" s="7">
        <v>42882</v>
      </c>
      <c r="F635" s="20">
        <v>0.44097222222222227</v>
      </c>
      <c r="G635" s="8" t="s">
        <v>17</v>
      </c>
      <c r="H635" s="10" t="str">
        <f>Dane_wejściowe[[#This Row],[DATA]]&amp;"|"&amp;COUNTIF($E$5:E635,E635)</f>
        <v>42882|5</v>
      </c>
    </row>
    <row r="636" spans="5:8" x14ac:dyDescent="0.25">
      <c r="E636" s="7">
        <v>42882</v>
      </c>
      <c r="F636" s="20">
        <v>0.47222222222222227</v>
      </c>
      <c r="G636" s="8" t="s">
        <v>16</v>
      </c>
      <c r="H636" s="10" t="str">
        <f>Dane_wejściowe[[#This Row],[DATA]]&amp;"|"&amp;COUNTIF($E$5:E636,E636)</f>
        <v>42882|6</v>
      </c>
    </row>
    <row r="637" spans="5:8" x14ac:dyDescent="0.25">
      <c r="E637" s="7">
        <v>42882</v>
      </c>
      <c r="F637" s="20">
        <v>0.47569444444444442</v>
      </c>
      <c r="G637" s="8" t="s">
        <v>17</v>
      </c>
      <c r="H637" s="10" t="str">
        <f>Dane_wejściowe[[#This Row],[DATA]]&amp;"|"&amp;COUNTIF($E$5:E637,E637)</f>
        <v>42882|7</v>
      </c>
    </row>
    <row r="638" spans="5:8" x14ac:dyDescent="0.25">
      <c r="E638" s="7">
        <v>42882</v>
      </c>
      <c r="F638" s="20">
        <v>0.50694444444444442</v>
      </c>
      <c r="G638" s="8" t="s">
        <v>16</v>
      </c>
      <c r="H638" s="10" t="str">
        <f>Dane_wejściowe[[#This Row],[DATA]]&amp;"|"&amp;COUNTIF($E$5:E638,E638)</f>
        <v>42882|8</v>
      </c>
    </row>
    <row r="639" spans="5:8" x14ac:dyDescent="0.25">
      <c r="E639" s="7">
        <v>42882</v>
      </c>
      <c r="F639" s="20">
        <v>0.51041666666666663</v>
      </c>
      <c r="G639" s="8" t="s">
        <v>17</v>
      </c>
      <c r="H639" s="10" t="str">
        <f>Dane_wejściowe[[#This Row],[DATA]]&amp;"|"&amp;COUNTIF($E$5:E639,E639)</f>
        <v>42882|9</v>
      </c>
    </row>
    <row r="640" spans="5:8" x14ac:dyDescent="0.25">
      <c r="E640" s="7">
        <v>42882</v>
      </c>
      <c r="F640" s="20">
        <v>0.54166666666666663</v>
      </c>
      <c r="G640" s="8" t="s">
        <v>16</v>
      </c>
      <c r="H640" s="10" t="str">
        <f>Dane_wejściowe[[#This Row],[DATA]]&amp;"|"&amp;COUNTIF($E$5:E640,E640)</f>
        <v>42882|10</v>
      </c>
    </row>
    <row r="641" spans="5:8" x14ac:dyDescent="0.25">
      <c r="E641" s="7">
        <v>42882</v>
      </c>
      <c r="F641" s="20">
        <v>0.55555555555555558</v>
      </c>
      <c r="G641" s="8" t="s">
        <v>17</v>
      </c>
      <c r="H641" s="10" t="str">
        <f>Dane_wejściowe[[#This Row],[DATA]]&amp;"|"&amp;COUNTIF($E$5:E641,E641)</f>
        <v>42882|11</v>
      </c>
    </row>
    <row r="642" spans="5:8" x14ac:dyDescent="0.25">
      <c r="E642" s="7">
        <v>42882</v>
      </c>
      <c r="F642" s="20">
        <v>0.58680555555555558</v>
      </c>
      <c r="G642" s="8" t="s">
        <v>16</v>
      </c>
      <c r="H642" s="10" t="str">
        <f>Dane_wejściowe[[#This Row],[DATA]]&amp;"|"&amp;COUNTIF($E$5:E642,E642)</f>
        <v>42882|12</v>
      </c>
    </row>
    <row r="643" spans="5:8" x14ac:dyDescent="0.25">
      <c r="E643" s="7">
        <v>42883</v>
      </c>
      <c r="F643" s="20">
        <v>0.33333333333333298</v>
      </c>
      <c r="G643" s="8" t="s">
        <v>18</v>
      </c>
      <c r="H643" s="10" t="str">
        <f>Dane_wejściowe[[#This Row],[DATA]]&amp;"|"&amp;COUNTIF($E$5:E643,E643)</f>
        <v>42883|1</v>
      </c>
    </row>
    <row r="644" spans="5:8" x14ac:dyDescent="0.25">
      <c r="E644" s="7"/>
      <c r="F644" s="20">
        <v>0.36458333333333331</v>
      </c>
      <c r="G644" s="8" t="s">
        <v>16</v>
      </c>
      <c r="H644" s="10" t="str">
        <f>Dane_wejściowe[[#This Row],[DATA]]&amp;"|"&amp;COUNTIF($E$5:E644,E644)</f>
        <v>|0</v>
      </c>
    </row>
    <row r="645" spans="5:8" x14ac:dyDescent="0.25">
      <c r="E645" s="7">
        <v>42883</v>
      </c>
      <c r="F645" s="20">
        <v>0.36805555555555558</v>
      </c>
      <c r="G645" s="8" t="s">
        <v>18</v>
      </c>
      <c r="H645" s="10" t="str">
        <f>Dane_wejściowe[[#This Row],[DATA]]&amp;"|"&amp;COUNTIF($E$5:E645,E645)</f>
        <v>42883|2</v>
      </c>
    </row>
    <row r="646" spans="5:8" x14ac:dyDescent="0.25">
      <c r="E646" s="7">
        <v>42883</v>
      </c>
      <c r="F646" s="20">
        <v>0.39930555555555558</v>
      </c>
      <c r="G646" s="8" t="s">
        <v>16</v>
      </c>
      <c r="H646" s="10" t="str">
        <f>Dane_wejściowe[[#This Row],[DATA]]&amp;"|"&amp;COUNTIF($E$5:E646,E646)</f>
        <v>42883|3</v>
      </c>
    </row>
    <row r="647" spans="5:8" x14ac:dyDescent="0.25">
      <c r="E647" s="7">
        <v>42883</v>
      </c>
      <c r="F647" s="20">
        <v>0.40277777777777773</v>
      </c>
      <c r="G647" s="8" t="s">
        <v>18</v>
      </c>
      <c r="H647" s="10" t="str">
        <f>Dane_wejściowe[[#This Row],[DATA]]&amp;"|"&amp;COUNTIF($E$5:E647,E647)</f>
        <v>42883|4</v>
      </c>
    </row>
    <row r="648" spans="5:8" x14ac:dyDescent="0.25">
      <c r="E648" s="7">
        <v>42883</v>
      </c>
      <c r="F648" s="20">
        <v>0.43402777777777773</v>
      </c>
      <c r="G648" s="8" t="s">
        <v>16</v>
      </c>
      <c r="H648" s="10" t="str">
        <f>Dane_wejściowe[[#This Row],[DATA]]&amp;"|"&amp;COUNTIF($E$5:E648,E648)</f>
        <v>42883|5</v>
      </c>
    </row>
    <row r="649" spans="5:8" x14ac:dyDescent="0.25">
      <c r="E649" s="7">
        <v>42883</v>
      </c>
      <c r="F649" s="20">
        <v>0.44097222222222227</v>
      </c>
      <c r="G649" s="8" t="s">
        <v>18</v>
      </c>
      <c r="H649" s="10" t="str">
        <f>Dane_wejściowe[[#This Row],[DATA]]&amp;"|"&amp;COUNTIF($E$5:E649,E649)</f>
        <v>42883|6</v>
      </c>
    </row>
    <row r="650" spans="5:8" x14ac:dyDescent="0.25">
      <c r="E650" s="7">
        <v>42883</v>
      </c>
      <c r="F650" s="20">
        <v>0.47222222222222227</v>
      </c>
      <c r="G650" s="8" t="s">
        <v>16</v>
      </c>
      <c r="H650" s="10" t="str">
        <f>Dane_wejściowe[[#This Row],[DATA]]&amp;"|"&amp;COUNTIF($E$5:E650,E650)</f>
        <v>42883|7</v>
      </c>
    </row>
    <row r="651" spans="5:8" x14ac:dyDescent="0.25">
      <c r="E651" s="7">
        <v>42883</v>
      </c>
      <c r="F651" s="20">
        <v>0.47569444444444442</v>
      </c>
      <c r="G651" s="8" t="s">
        <v>18</v>
      </c>
      <c r="H651" s="10" t="str">
        <f>Dane_wejściowe[[#This Row],[DATA]]&amp;"|"&amp;COUNTIF($E$5:E651,E651)</f>
        <v>42883|8</v>
      </c>
    </row>
    <row r="652" spans="5:8" x14ac:dyDescent="0.25">
      <c r="E652" s="7">
        <v>42883</v>
      </c>
      <c r="F652" s="20">
        <v>0.50694444444444442</v>
      </c>
      <c r="G652" s="8" t="s">
        <v>16</v>
      </c>
      <c r="H652" s="10" t="str">
        <f>Dane_wejściowe[[#This Row],[DATA]]&amp;"|"&amp;COUNTIF($E$5:E652,E652)</f>
        <v>42883|9</v>
      </c>
    </row>
    <row r="653" spans="5:8" x14ac:dyDescent="0.25">
      <c r="E653" s="7">
        <v>42883</v>
      </c>
      <c r="F653" s="20">
        <v>0.51041666666666663</v>
      </c>
      <c r="G653" s="8" t="s">
        <v>18</v>
      </c>
      <c r="H653" s="10" t="str">
        <f>Dane_wejściowe[[#This Row],[DATA]]&amp;"|"&amp;COUNTIF($E$5:E653,E653)</f>
        <v>42883|10</v>
      </c>
    </row>
    <row r="654" spans="5:8" x14ac:dyDescent="0.25">
      <c r="E654" s="7">
        <v>42883</v>
      </c>
      <c r="F654" s="20">
        <v>0.54166666666666663</v>
      </c>
      <c r="G654" s="8" t="s">
        <v>16</v>
      </c>
      <c r="H654" s="10" t="str">
        <f>Dane_wejściowe[[#This Row],[DATA]]&amp;"|"&amp;COUNTIF($E$5:E654,E654)</f>
        <v>42883|11</v>
      </c>
    </row>
    <row r="655" spans="5:8" x14ac:dyDescent="0.25">
      <c r="E655" s="7">
        <v>42883</v>
      </c>
      <c r="F655" s="20">
        <v>0.55555555555555558</v>
      </c>
      <c r="G655" s="8" t="s">
        <v>18</v>
      </c>
      <c r="H655" s="10" t="str">
        <f>Dane_wejściowe[[#This Row],[DATA]]&amp;"|"&amp;COUNTIF($E$5:E655,E655)</f>
        <v>42883|12</v>
      </c>
    </row>
    <row r="656" spans="5:8" x14ac:dyDescent="0.25">
      <c r="E656" s="7">
        <v>42883</v>
      </c>
      <c r="F656" s="20">
        <v>0.58680555555555558</v>
      </c>
      <c r="G656" s="8" t="s">
        <v>16</v>
      </c>
      <c r="H656" s="10" t="str">
        <f>Dane_wejściowe[[#This Row],[DATA]]&amp;"|"&amp;COUNTIF($E$5:E656,E656)</f>
        <v>42883|13</v>
      </c>
    </row>
    <row r="657" spans="5:8" x14ac:dyDescent="0.25">
      <c r="E657" s="7">
        <v>42883</v>
      </c>
      <c r="F657" s="20">
        <v>0.59027777777777779</v>
      </c>
      <c r="G657" s="8" t="s">
        <v>18</v>
      </c>
      <c r="H657" s="10" t="str">
        <f>Dane_wejściowe[[#This Row],[DATA]]&amp;"|"&amp;COUNTIF($E$5:E657,E657)</f>
        <v>42883|14</v>
      </c>
    </row>
    <row r="658" spans="5:8" x14ac:dyDescent="0.25">
      <c r="E658" s="7">
        <v>42883</v>
      </c>
      <c r="F658" s="20">
        <v>0.62152777777777779</v>
      </c>
      <c r="G658" s="8" t="s">
        <v>16</v>
      </c>
      <c r="H658" s="10" t="str">
        <f>Dane_wejściowe[[#This Row],[DATA]]&amp;"|"&amp;COUNTIF($E$5:E658,E658)</f>
        <v>42883|15</v>
      </c>
    </row>
    <row r="659" spans="5:8" x14ac:dyDescent="0.25">
      <c r="E659" s="7">
        <v>42883</v>
      </c>
      <c r="F659" s="20">
        <v>0.625</v>
      </c>
      <c r="G659" s="8" t="s">
        <v>18</v>
      </c>
      <c r="H659" s="10" t="str">
        <f>Dane_wejściowe[[#This Row],[DATA]]&amp;"|"&amp;COUNTIF($E$5:E659,E659)</f>
        <v>42883|16</v>
      </c>
    </row>
    <row r="660" spans="5:8" x14ac:dyDescent="0.25">
      <c r="E660" s="7">
        <v>42883</v>
      </c>
      <c r="F660" s="20">
        <v>0.65625</v>
      </c>
      <c r="G660" s="8" t="s">
        <v>16</v>
      </c>
      <c r="H660" s="10" t="str">
        <f>Dane_wejściowe[[#This Row],[DATA]]&amp;"|"&amp;COUNTIF($E$5:E660,E660)</f>
        <v>42883|17</v>
      </c>
    </row>
    <row r="661" spans="5:8" x14ac:dyDescent="0.25">
      <c r="E661" s="7">
        <v>42884</v>
      </c>
      <c r="F661" s="20">
        <v>0.59027777777777779</v>
      </c>
      <c r="G661" s="8"/>
      <c r="H661" s="10" t="str">
        <f>Dane_wejściowe[[#This Row],[DATA]]&amp;"|"&amp;COUNTIF($E$5:E661,E661)</f>
        <v>42884|1</v>
      </c>
    </row>
    <row r="662" spans="5:8" x14ac:dyDescent="0.25">
      <c r="E662" s="7">
        <v>42884</v>
      </c>
      <c r="F662" s="20">
        <v>0.62152777777777779</v>
      </c>
      <c r="G662" s="8" t="s">
        <v>16</v>
      </c>
      <c r="H662" s="10" t="str">
        <f>Dane_wejściowe[[#This Row],[DATA]]&amp;"|"&amp;COUNTIF($E$5:E662,E662)</f>
        <v>42884|2</v>
      </c>
    </row>
    <row r="663" spans="5:8" x14ac:dyDescent="0.25">
      <c r="E663" s="7">
        <v>42884</v>
      </c>
      <c r="F663" s="20">
        <v>0.625</v>
      </c>
      <c r="G663" s="8"/>
      <c r="H663" s="10" t="str">
        <f>Dane_wejściowe[[#This Row],[DATA]]&amp;"|"&amp;COUNTIF($E$5:E663,E663)</f>
        <v>42884|3</v>
      </c>
    </row>
    <row r="664" spans="5:8" x14ac:dyDescent="0.25">
      <c r="E664" s="7">
        <v>42884</v>
      </c>
      <c r="F664" s="20">
        <v>0.65625</v>
      </c>
      <c r="G664" s="8" t="s">
        <v>16</v>
      </c>
      <c r="H664" s="10" t="str">
        <f>Dane_wejściowe[[#This Row],[DATA]]&amp;"|"&amp;COUNTIF($E$5:E664,E664)</f>
        <v>42884|4</v>
      </c>
    </row>
    <row r="665" spans="5:8" x14ac:dyDescent="0.25">
      <c r="E665" s="7">
        <v>42884</v>
      </c>
      <c r="F665" s="20">
        <v>0.65972222222222221</v>
      </c>
      <c r="G665" s="8"/>
      <c r="H665" s="10" t="str">
        <f>Dane_wejściowe[[#This Row],[DATA]]&amp;"|"&amp;COUNTIF($E$5:E665,E665)</f>
        <v>42884|5</v>
      </c>
    </row>
    <row r="666" spans="5:8" x14ac:dyDescent="0.25">
      <c r="E666" s="7">
        <v>42884</v>
      </c>
      <c r="F666" s="20">
        <v>0.69097222222222221</v>
      </c>
      <c r="G666" s="8" t="s">
        <v>16</v>
      </c>
      <c r="H666" s="10" t="str">
        <f>Dane_wejściowe[[#This Row],[DATA]]&amp;"|"&amp;COUNTIF($E$5:E666,E666)</f>
        <v>42884|6</v>
      </c>
    </row>
    <row r="667" spans="5:8" x14ac:dyDescent="0.25">
      <c r="E667" s="7">
        <v>42887</v>
      </c>
      <c r="F667" s="20">
        <v>0.55555555555555558</v>
      </c>
      <c r="G667" s="8"/>
      <c r="H667" s="10" t="str">
        <f>Dane_wejściowe[[#This Row],[DATA]]&amp;"|"&amp;COUNTIF($E$5:E667,E667)</f>
        <v>42887|1</v>
      </c>
    </row>
    <row r="668" spans="5:8" x14ac:dyDescent="0.25">
      <c r="E668" s="7">
        <v>42887</v>
      </c>
      <c r="F668" s="20">
        <v>0.58680555555555558</v>
      </c>
      <c r="G668" s="8" t="s">
        <v>16</v>
      </c>
      <c r="H668" s="10" t="str">
        <f>Dane_wejściowe[[#This Row],[DATA]]&amp;"|"&amp;COUNTIF($E$5:E668,E668)</f>
        <v>42887|2</v>
      </c>
    </row>
    <row r="669" spans="5:8" x14ac:dyDescent="0.25">
      <c r="E669" s="7">
        <v>42887</v>
      </c>
      <c r="F669" s="20">
        <v>0.59027777777777779</v>
      </c>
      <c r="G669" s="8"/>
      <c r="H669" s="10" t="str">
        <f>Dane_wejściowe[[#This Row],[DATA]]&amp;"|"&amp;COUNTIF($E$5:E669,E669)</f>
        <v>42887|3</v>
      </c>
    </row>
    <row r="670" spans="5:8" x14ac:dyDescent="0.25">
      <c r="E670" s="7">
        <v>42887</v>
      </c>
      <c r="F670" s="20">
        <v>0.62152777777777779</v>
      </c>
      <c r="G670" s="8" t="s">
        <v>16</v>
      </c>
      <c r="H670" s="10" t="str">
        <f>Dane_wejściowe[[#This Row],[DATA]]&amp;"|"&amp;COUNTIF($E$5:E670,E670)</f>
        <v>42887|4</v>
      </c>
    </row>
    <row r="671" spans="5:8" x14ac:dyDescent="0.25">
      <c r="E671" s="7">
        <v>42887</v>
      </c>
      <c r="F671" s="20">
        <v>0.625</v>
      </c>
      <c r="G671" s="8"/>
      <c r="H671" s="10" t="str">
        <f>Dane_wejściowe[[#This Row],[DATA]]&amp;"|"&amp;COUNTIF($E$5:E671,E671)</f>
        <v>42887|5</v>
      </c>
    </row>
    <row r="672" spans="5:8" x14ac:dyDescent="0.25">
      <c r="E672" s="7">
        <v>42887</v>
      </c>
      <c r="F672" s="20">
        <v>0.65625</v>
      </c>
      <c r="G672" s="8" t="s">
        <v>16</v>
      </c>
      <c r="H672" s="10" t="str">
        <f>Dane_wejściowe[[#This Row],[DATA]]&amp;"|"&amp;COUNTIF($E$5:E672,E672)</f>
        <v>42887|6</v>
      </c>
    </row>
    <row r="673" spans="5:8" x14ac:dyDescent="0.25">
      <c r="E673" s="7">
        <v>42887</v>
      </c>
      <c r="F673" s="20">
        <v>0.625</v>
      </c>
      <c r="G673" s="8"/>
      <c r="H673" s="10" t="str">
        <f>Dane_wejściowe[[#This Row],[DATA]]&amp;"|"&amp;COUNTIF($E$5:E673,E673)</f>
        <v>42887|7</v>
      </c>
    </row>
    <row r="674" spans="5:8" x14ac:dyDescent="0.25">
      <c r="E674" s="7">
        <v>42887</v>
      </c>
      <c r="F674" s="20">
        <v>0.65625</v>
      </c>
      <c r="G674" s="8" t="s">
        <v>16</v>
      </c>
      <c r="H674" s="10" t="str">
        <f>Dane_wejściowe[[#This Row],[DATA]]&amp;"|"&amp;COUNTIF($E$5:E674,E674)</f>
        <v>42887|8</v>
      </c>
    </row>
    <row r="675" spans="5:8" x14ac:dyDescent="0.25">
      <c r="E675" s="7">
        <v>42887</v>
      </c>
      <c r="F675" s="20">
        <v>0.65972222222222221</v>
      </c>
      <c r="G675" s="8"/>
      <c r="H675" s="10" t="str">
        <f>Dane_wejściowe[[#This Row],[DATA]]&amp;"|"&amp;COUNTIF($E$5:E675,E675)</f>
        <v>42887|9</v>
      </c>
    </row>
    <row r="676" spans="5:8" x14ac:dyDescent="0.25">
      <c r="E676" s="7">
        <v>42887</v>
      </c>
      <c r="F676" s="20">
        <v>0.69097222222222221</v>
      </c>
      <c r="G676" s="8" t="s">
        <v>16</v>
      </c>
      <c r="H676" s="10" t="str">
        <f>Dane_wejściowe[[#This Row],[DATA]]&amp;"|"&amp;COUNTIF($E$5:E676,E676)</f>
        <v>42887|10</v>
      </c>
    </row>
    <row r="677" spans="5:8" x14ac:dyDescent="0.25">
      <c r="E677" s="7">
        <v>42888</v>
      </c>
      <c r="F677" s="20">
        <v>0.51041666666666663</v>
      </c>
      <c r="G677" s="8"/>
      <c r="H677" s="10" t="str">
        <f>Dane_wejściowe[[#This Row],[DATA]]&amp;"|"&amp;COUNTIF($E$5:E677,E677)</f>
        <v>42888|1</v>
      </c>
    </row>
    <row r="678" spans="5:8" x14ac:dyDescent="0.25">
      <c r="E678" s="7">
        <v>42888</v>
      </c>
      <c r="F678" s="20">
        <v>0.54166666666666663</v>
      </c>
      <c r="G678" s="8" t="s">
        <v>16</v>
      </c>
      <c r="H678" s="10" t="str">
        <f>Dane_wejściowe[[#This Row],[DATA]]&amp;"|"&amp;COUNTIF($E$5:E678,E678)</f>
        <v>42888|2</v>
      </c>
    </row>
    <row r="679" spans="5:8" x14ac:dyDescent="0.25">
      <c r="E679" s="7">
        <v>42888</v>
      </c>
      <c r="F679" s="20">
        <v>0.55555555555555558</v>
      </c>
      <c r="G679" s="8"/>
      <c r="H679" s="10" t="str">
        <f>Dane_wejściowe[[#This Row],[DATA]]&amp;"|"&amp;COUNTIF($E$5:E679,E679)</f>
        <v>42888|3</v>
      </c>
    </row>
    <row r="680" spans="5:8" x14ac:dyDescent="0.25">
      <c r="E680" s="7">
        <v>42888</v>
      </c>
      <c r="F680" s="20">
        <v>0.58680555555555558</v>
      </c>
      <c r="G680" s="8" t="s">
        <v>16</v>
      </c>
      <c r="H680" s="10" t="str">
        <f>Dane_wejściowe[[#This Row],[DATA]]&amp;"|"&amp;COUNTIF($E$5:E680,E680)</f>
        <v>42888|4</v>
      </c>
    </row>
    <row r="681" spans="5:8" x14ac:dyDescent="0.25">
      <c r="E681" s="7">
        <v>42889</v>
      </c>
      <c r="F681" s="20">
        <v>0.36805555555555558</v>
      </c>
      <c r="G681" s="8" t="s">
        <v>17</v>
      </c>
      <c r="H681" s="10" t="str">
        <f>Dane_wejściowe[[#This Row],[DATA]]&amp;"|"&amp;COUNTIF($E$5:E681,E681)</f>
        <v>42889|1</v>
      </c>
    </row>
    <row r="682" spans="5:8" x14ac:dyDescent="0.25">
      <c r="E682" s="7">
        <v>42889</v>
      </c>
      <c r="F682" s="20">
        <v>0.39930555555555558</v>
      </c>
      <c r="G682" s="8" t="s">
        <v>16</v>
      </c>
      <c r="H682" s="10" t="str">
        <f>Dane_wejściowe[[#This Row],[DATA]]&amp;"|"&amp;COUNTIF($E$5:E682,E682)</f>
        <v>42889|2</v>
      </c>
    </row>
    <row r="683" spans="5:8" x14ac:dyDescent="0.25">
      <c r="E683" s="7">
        <v>42889</v>
      </c>
      <c r="F683" s="20">
        <v>0.40277777777777773</v>
      </c>
      <c r="G683" s="8" t="s">
        <v>17</v>
      </c>
      <c r="H683" s="10" t="str">
        <f>Dane_wejściowe[[#This Row],[DATA]]&amp;"|"&amp;COUNTIF($E$5:E683,E683)</f>
        <v>42889|3</v>
      </c>
    </row>
    <row r="684" spans="5:8" x14ac:dyDescent="0.25">
      <c r="E684" s="7">
        <v>42889</v>
      </c>
      <c r="F684" s="20">
        <v>0.43402777777777773</v>
      </c>
      <c r="G684" s="8" t="s">
        <v>16</v>
      </c>
      <c r="H684" s="10" t="str">
        <f>Dane_wejściowe[[#This Row],[DATA]]&amp;"|"&amp;COUNTIF($E$5:E684,E684)</f>
        <v>42889|4</v>
      </c>
    </row>
    <row r="685" spans="5:8" x14ac:dyDescent="0.25">
      <c r="E685" s="7">
        <v>42889</v>
      </c>
      <c r="F685" s="20">
        <v>0.44097222222222227</v>
      </c>
      <c r="G685" s="8" t="s">
        <v>17</v>
      </c>
      <c r="H685" s="10" t="str">
        <f>Dane_wejściowe[[#This Row],[DATA]]&amp;"|"&amp;COUNTIF($E$5:E685,E685)</f>
        <v>42889|5</v>
      </c>
    </row>
    <row r="686" spans="5:8" x14ac:dyDescent="0.25">
      <c r="E686" s="7">
        <v>42889</v>
      </c>
      <c r="F686" s="20">
        <v>0.47222222222222227</v>
      </c>
      <c r="G686" s="8" t="s">
        <v>16</v>
      </c>
      <c r="H686" s="10" t="str">
        <f>Dane_wejściowe[[#This Row],[DATA]]&amp;"|"&amp;COUNTIF($E$5:E686,E686)</f>
        <v>42889|6</v>
      </c>
    </row>
    <row r="687" spans="5:8" x14ac:dyDescent="0.25">
      <c r="E687" s="7">
        <v>42889</v>
      </c>
      <c r="F687" s="20">
        <v>0.47569444444444442</v>
      </c>
      <c r="G687" s="8" t="s">
        <v>17</v>
      </c>
      <c r="H687" s="10" t="str">
        <f>Dane_wejściowe[[#This Row],[DATA]]&amp;"|"&amp;COUNTIF($E$5:E687,E687)</f>
        <v>42889|7</v>
      </c>
    </row>
    <row r="688" spans="5:8" x14ac:dyDescent="0.25">
      <c r="E688" s="7">
        <v>42889</v>
      </c>
      <c r="F688" s="20">
        <v>0.50694444444444442</v>
      </c>
      <c r="G688" s="8" t="s">
        <v>16</v>
      </c>
      <c r="H688" s="10" t="str">
        <f>Dane_wejściowe[[#This Row],[DATA]]&amp;"|"&amp;COUNTIF($E$5:E688,E688)</f>
        <v>42889|8</v>
      </c>
    </row>
    <row r="689" spans="5:8" x14ac:dyDescent="0.25">
      <c r="E689" s="7">
        <v>42889</v>
      </c>
      <c r="F689" s="20">
        <v>0.51041666666666663</v>
      </c>
      <c r="G689" s="8"/>
      <c r="H689" s="10" t="str">
        <f>Dane_wejściowe[[#This Row],[DATA]]&amp;"|"&amp;COUNTIF($E$5:E689,E689)</f>
        <v>42889|9</v>
      </c>
    </row>
    <row r="690" spans="5:8" x14ac:dyDescent="0.25">
      <c r="E690" s="7">
        <v>42889</v>
      </c>
      <c r="F690" s="20">
        <v>0.54166666666666663</v>
      </c>
      <c r="G690" s="8" t="s">
        <v>16</v>
      </c>
      <c r="H690" s="10" t="str">
        <f>Dane_wejściowe[[#This Row],[DATA]]&amp;"|"&amp;COUNTIF($E$5:E690,E690)</f>
        <v>42889|10</v>
      </c>
    </row>
    <row r="691" spans="5:8" x14ac:dyDescent="0.25">
      <c r="E691" s="7">
        <v>42889</v>
      </c>
      <c r="F691" s="20">
        <v>0.55555555555555558</v>
      </c>
      <c r="G691" s="8"/>
      <c r="H691" s="10" t="str">
        <f>Dane_wejściowe[[#This Row],[DATA]]&amp;"|"&amp;COUNTIF($E$5:E691,E691)</f>
        <v>42889|11</v>
      </c>
    </row>
    <row r="692" spans="5:8" x14ac:dyDescent="0.25">
      <c r="E692" s="7">
        <v>42889</v>
      </c>
      <c r="F692" s="20">
        <v>0.58680555555555558</v>
      </c>
      <c r="G692" s="8" t="s">
        <v>16</v>
      </c>
      <c r="H692" s="10" t="str">
        <f>Dane_wejściowe[[#This Row],[DATA]]&amp;"|"&amp;COUNTIF($E$5:E692,E692)</f>
        <v>42889|12</v>
      </c>
    </row>
    <row r="693" spans="5:8" x14ac:dyDescent="0.25">
      <c r="E693" s="7">
        <v>42889</v>
      </c>
      <c r="F693" s="20">
        <v>0.59027777777777779</v>
      </c>
      <c r="G693" s="8"/>
      <c r="H693" s="10" t="str">
        <f>Dane_wejściowe[[#This Row],[DATA]]&amp;"|"&amp;COUNTIF($E$5:E693,E693)</f>
        <v>42889|13</v>
      </c>
    </row>
    <row r="694" spans="5:8" x14ac:dyDescent="0.25">
      <c r="E694" s="7">
        <v>42889</v>
      </c>
      <c r="F694" s="20">
        <v>0.62152777777777779</v>
      </c>
      <c r="G694" s="8" t="s">
        <v>16</v>
      </c>
      <c r="H694" s="10" t="str">
        <f>Dane_wejściowe[[#This Row],[DATA]]&amp;"|"&amp;COUNTIF($E$5:E694,E694)</f>
        <v>42889|14</v>
      </c>
    </row>
    <row r="695" spans="5:8" x14ac:dyDescent="0.25">
      <c r="E695" s="7">
        <v>42889</v>
      </c>
      <c r="F695" s="20">
        <v>0.625</v>
      </c>
      <c r="G695" s="8"/>
      <c r="H695" s="10" t="str">
        <f>Dane_wejściowe[[#This Row],[DATA]]&amp;"|"&amp;COUNTIF($E$5:E695,E695)</f>
        <v>42889|15</v>
      </c>
    </row>
    <row r="696" spans="5:8" x14ac:dyDescent="0.25">
      <c r="E696" s="7">
        <v>42889</v>
      </c>
      <c r="F696" s="20">
        <v>0.65625</v>
      </c>
      <c r="G696" s="8" t="s">
        <v>16</v>
      </c>
      <c r="H696" s="10" t="str">
        <f>Dane_wejściowe[[#This Row],[DATA]]&amp;"|"&amp;COUNTIF($E$5:E696,E696)</f>
        <v>42889|16</v>
      </c>
    </row>
    <row r="697" spans="5:8" x14ac:dyDescent="0.25">
      <c r="E697" s="7">
        <v>42889</v>
      </c>
      <c r="F697" s="20">
        <v>0.65972222222222221</v>
      </c>
      <c r="G697" s="8"/>
      <c r="H697" s="10" t="str">
        <f>Dane_wejściowe[[#This Row],[DATA]]&amp;"|"&amp;COUNTIF($E$5:E697,E697)</f>
        <v>42889|17</v>
      </c>
    </row>
    <row r="698" spans="5:8" x14ac:dyDescent="0.25">
      <c r="E698" s="7">
        <v>42889</v>
      </c>
      <c r="F698" s="20">
        <v>0.69097222222222221</v>
      </c>
      <c r="G698" s="8" t="s">
        <v>16</v>
      </c>
      <c r="H698" s="10" t="str">
        <f>Dane_wejściowe[[#This Row],[DATA]]&amp;"|"&amp;COUNTIF($E$5:E698,E698)</f>
        <v>42889|18</v>
      </c>
    </row>
    <row r="699" spans="5:8" x14ac:dyDescent="0.25">
      <c r="E699" s="7">
        <v>42894</v>
      </c>
      <c r="F699" s="20">
        <v>0.55555555555555558</v>
      </c>
      <c r="G699" s="8"/>
      <c r="H699" s="10" t="str">
        <f>Dane_wejściowe[[#This Row],[DATA]]&amp;"|"&amp;COUNTIF($E$5:E699,E699)</f>
        <v>42894|1</v>
      </c>
    </row>
    <row r="700" spans="5:8" x14ac:dyDescent="0.25">
      <c r="E700" s="7">
        <v>42894</v>
      </c>
      <c r="F700" s="20">
        <v>0.58680555555555558</v>
      </c>
      <c r="G700" s="8" t="s">
        <v>16</v>
      </c>
      <c r="H700" s="10" t="str">
        <f>Dane_wejściowe[[#This Row],[DATA]]&amp;"|"&amp;COUNTIF($E$5:E700,E700)</f>
        <v>42894|2</v>
      </c>
    </row>
    <row r="701" spans="5:8" x14ac:dyDescent="0.25">
      <c r="E701" s="7">
        <v>42894</v>
      </c>
      <c r="F701" s="20">
        <v>0.59027777777777779</v>
      </c>
      <c r="G701" s="8"/>
      <c r="H701" s="10" t="str">
        <f>Dane_wejściowe[[#This Row],[DATA]]&amp;"|"&amp;COUNTIF($E$5:E701,E701)</f>
        <v>42894|3</v>
      </c>
    </row>
    <row r="702" spans="5:8" x14ac:dyDescent="0.25">
      <c r="E702" s="7">
        <v>42894</v>
      </c>
      <c r="F702" s="20">
        <v>0.62152777777777779</v>
      </c>
      <c r="G702" s="8" t="s">
        <v>16</v>
      </c>
      <c r="H702" s="10" t="str">
        <f>Dane_wejściowe[[#This Row],[DATA]]&amp;"|"&amp;COUNTIF($E$5:E702,E702)</f>
        <v>42894|4</v>
      </c>
    </row>
    <row r="703" spans="5:8" x14ac:dyDescent="0.25">
      <c r="E703" s="7">
        <v>42894</v>
      </c>
      <c r="F703" s="20">
        <v>0.625</v>
      </c>
      <c r="G703" s="8"/>
      <c r="H703" s="10" t="str">
        <f>Dane_wejściowe[[#This Row],[DATA]]&amp;"|"&amp;COUNTIF($E$5:E703,E703)</f>
        <v>42894|5</v>
      </c>
    </row>
    <row r="704" spans="5:8" x14ac:dyDescent="0.25">
      <c r="E704" s="7">
        <v>42894</v>
      </c>
      <c r="F704" s="20">
        <v>0.65625</v>
      </c>
      <c r="G704" s="8" t="s">
        <v>16</v>
      </c>
      <c r="H704" s="10" t="str">
        <f>Dane_wejściowe[[#This Row],[DATA]]&amp;"|"&amp;COUNTIF($E$5:E704,E704)</f>
        <v>42894|6</v>
      </c>
    </row>
    <row r="705" spans="5:8" x14ac:dyDescent="0.25">
      <c r="E705" s="7">
        <v>42894</v>
      </c>
      <c r="F705" s="20">
        <v>0.625</v>
      </c>
      <c r="G705" s="8"/>
      <c r="H705" s="10" t="str">
        <f>Dane_wejściowe[[#This Row],[DATA]]&amp;"|"&amp;COUNTIF($E$5:E705,E705)</f>
        <v>42894|7</v>
      </c>
    </row>
    <row r="706" spans="5:8" x14ac:dyDescent="0.25">
      <c r="E706" s="7">
        <v>42894</v>
      </c>
      <c r="F706" s="20">
        <v>0.65625</v>
      </c>
      <c r="G706" s="8" t="s">
        <v>16</v>
      </c>
      <c r="H706" s="10" t="str">
        <f>Dane_wejściowe[[#This Row],[DATA]]&amp;"|"&amp;COUNTIF($E$5:E706,E706)</f>
        <v>42894|8</v>
      </c>
    </row>
    <row r="707" spans="5:8" x14ac:dyDescent="0.25">
      <c r="E707" s="7">
        <v>42894</v>
      </c>
      <c r="F707" s="20">
        <v>0.65972222222222221</v>
      </c>
      <c r="G707" s="8"/>
      <c r="H707" s="10" t="str">
        <f>Dane_wejściowe[[#This Row],[DATA]]&amp;"|"&amp;COUNTIF($E$5:E707,E707)</f>
        <v>42894|9</v>
      </c>
    </row>
    <row r="708" spans="5:8" x14ac:dyDescent="0.25">
      <c r="E708" s="7">
        <v>42894</v>
      </c>
      <c r="F708" s="20">
        <v>0.69097222222222221</v>
      </c>
      <c r="G708" s="8" t="s">
        <v>16</v>
      </c>
      <c r="H708" s="10" t="str">
        <f>Dane_wejściowe[[#This Row],[DATA]]&amp;"|"&amp;COUNTIF($E$5:E708,E708)</f>
        <v>42894|10</v>
      </c>
    </row>
    <row r="709" spans="5:8" x14ac:dyDescent="0.25">
      <c r="E709" s="7">
        <v>42896</v>
      </c>
      <c r="F709" s="20">
        <v>0.36805555555555558</v>
      </c>
      <c r="G709" s="8" t="s">
        <v>17</v>
      </c>
      <c r="H709" s="10" t="str">
        <f>Dane_wejściowe[[#This Row],[DATA]]&amp;"|"&amp;COUNTIF($E$5:E709,E709)</f>
        <v>42896|1</v>
      </c>
    </row>
    <row r="710" spans="5:8" x14ac:dyDescent="0.25">
      <c r="E710" s="7">
        <v>42896</v>
      </c>
      <c r="F710" s="20">
        <v>0.39930555555555558</v>
      </c>
      <c r="G710" s="8" t="s">
        <v>16</v>
      </c>
      <c r="H710" s="10" t="str">
        <f>Dane_wejściowe[[#This Row],[DATA]]&amp;"|"&amp;COUNTIF($E$5:E710,E710)</f>
        <v>42896|2</v>
      </c>
    </row>
    <row r="711" spans="5:8" x14ac:dyDescent="0.25">
      <c r="E711" s="7">
        <v>42896</v>
      </c>
      <c r="F711" s="20">
        <v>0.40277777777777773</v>
      </c>
      <c r="G711" s="8" t="s">
        <v>17</v>
      </c>
      <c r="H711" s="10" t="str">
        <f>Dane_wejściowe[[#This Row],[DATA]]&amp;"|"&amp;COUNTIF($E$5:E711,E711)</f>
        <v>42896|3</v>
      </c>
    </row>
    <row r="712" spans="5:8" x14ac:dyDescent="0.25">
      <c r="E712" s="7">
        <v>42896</v>
      </c>
      <c r="F712" s="20">
        <v>0.43402777777777773</v>
      </c>
      <c r="G712" s="8" t="s">
        <v>16</v>
      </c>
      <c r="H712" s="10" t="str">
        <f>Dane_wejściowe[[#This Row],[DATA]]&amp;"|"&amp;COUNTIF($E$5:E712,E712)</f>
        <v>42896|4</v>
      </c>
    </row>
    <row r="713" spans="5:8" x14ac:dyDescent="0.25">
      <c r="E713" s="7">
        <v>42896</v>
      </c>
      <c r="F713" s="20">
        <v>0.44097222222222227</v>
      </c>
      <c r="G713" s="8" t="s">
        <v>17</v>
      </c>
      <c r="H713" s="10" t="str">
        <f>Dane_wejściowe[[#This Row],[DATA]]&amp;"|"&amp;COUNTIF($E$5:E713,E713)</f>
        <v>42896|5</v>
      </c>
    </row>
    <row r="714" spans="5:8" x14ac:dyDescent="0.25">
      <c r="E714" s="7">
        <v>42896</v>
      </c>
      <c r="F714" s="20">
        <v>0.47222222222222227</v>
      </c>
      <c r="G714" s="8" t="s">
        <v>16</v>
      </c>
      <c r="H714" s="10" t="str">
        <f>Dane_wejściowe[[#This Row],[DATA]]&amp;"|"&amp;COUNTIF($E$5:E714,E714)</f>
        <v>42896|6</v>
      </c>
    </row>
    <row r="715" spans="5:8" x14ac:dyDescent="0.25">
      <c r="E715" s="7">
        <v>42896</v>
      </c>
      <c r="F715" s="20">
        <v>0.47569444444444442</v>
      </c>
      <c r="G715" s="8" t="s">
        <v>17</v>
      </c>
      <c r="H715" s="10" t="str">
        <f>Dane_wejściowe[[#This Row],[DATA]]&amp;"|"&amp;COUNTIF($E$5:E715,E715)</f>
        <v>42896|7</v>
      </c>
    </row>
    <row r="716" spans="5:8" x14ac:dyDescent="0.25">
      <c r="E716" s="7">
        <v>42896</v>
      </c>
      <c r="F716" s="20">
        <v>0.50694444444444442</v>
      </c>
      <c r="G716" s="8" t="s">
        <v>16</v>
      </c>
      <c r="H716" s="10" t="str">
        <f>Dane_wejściowe[[#This Row],[DATA]]&amp;"|"&amp;COUNTIF($E$5:E716,E716)</f>
        <v>42896|8</v>
      </c>
    </row>
    <row r="717" spans="5:8" x14ac:dyDescent="0.25">
      <c r="E717" s="7"/>
      <c r="F717" s="20"/>
      <c r="G717" s="8"/>
      <c r="H717" s="10" t="str">
        <f>Dane_wejściowe[[#This Row],[DATA]]&amp;"|"&amp;COUNTIF($E$5:E717,E717)</f>
        <v>|0</v>
      </c>
    </row>
    <row r="718" spans="5:8" x14ac:dyDescent="0.25">
      <c r="E718" s="7"/>
      <c r="F718" s="20"/>
      <c r="G718" s="8"/>
      <c r="H718" s="10" t="str">
        <f>Dane_wejściowe[[#This Row],[DATA]]&amp;"|"&amp;COUNTIF($E$5:E718,E718)</f>
        <v>|0</v>
      </c>
    </row>
    <row r="719" spans="5:8" x14ac:dyDescent="0.25">
      <c r="E719" s="7">
        <v>42898</v>
      </c>
      <c r="F719" s="20">
        <v>0.59027777777777779</v>
      </c>
      <c r="G719" s="8"/>
      <c r="H719" s="10" t="str">
        <f>Dane_wejściowe[[#This Row],[DATA]]&amp;"|"&amp;COUNTIF($E$5:E719,E719)</f>
        <v>42898|1</v>
      </c>
    </row>
    <row r="720" spans="5:8" x14ac:dyDescent="0.25">
      <c r="E720" s="7">
        <v>42898</v>
      </c>
      <c r="F720" s="20">
        <v>0.62152777777777779</v>
      </c>
      <c r="G720" s="8" t="s">
        <v>16</v>
      </c>
      <c r="H720" s="10" t="str">
        <f>Dane_wejściowe[[#This Row],[DATA]]&amp;"|"&amp;COUNTIF($E$5:E720,E720)</f>
        <v>42898|2</v>
      </c>
    </row>
    <row r="721" spans="5:8" x14ac:dyDescent="0.25">
      <c r="E721" s="7">
        <v>42898</v>
      </c>
      <c r="F721" s="20">
        <v>0.625</v>
      </c>
      <c r="G721" s="8"/>
      <c r="H721" s="10" t="str">
        <f>Dane_wejściowe[[#This Row],[DATA]]&amp;"|"&amp;COUNTIF($E$5:E721,E721)</f>
        <v>42898|3</v>
      </c>
    </row>
    <row r="722" spans="5:8" x14ac:dyDescent="0.25">
      <c r="E722" s="7">
        <v>42898</v>
      </c>
      <c r="F722" s="20">
        <v>0.65625</v>
      </c>
      <c r="G722" s="8" t="s">
        <v>16</v>
      </c>
      <c r="H722" s="10" t="str">
        <f>Dane_wejściowe[[#This Row],[DATA]]&amp;"|"&amp;COUNTIF($E$5:E722,E722)</f>
        <v>42898|4</v>
      </c>
    </row>
    <row r="723" spans="5:8" x14ac:dyDescent="0.25">
      <c r="E723" s="7">
        <v>42898</v>
      </c>
      <c r="F723" s="20">
        <v>0.65972222222222221</v>
      </c>
      <c r="G723" s="8"/>
      <c r="H723" s="10" t="str">
        <f>Dane_wejściowe[[#This Row],[DATA]]&amp;"|"&amp;COUNTIF($E$5:E723,E723)</f>
        <v>42898|5</v>
      </c>
    </row>
    <row r="724" spans="5:8" x14ac:dyDescent="0.25">
      <c r="E724" s="7">
        <v>42898</v>
      </c>
      <c r="F724" s="20">
        <v>0.69097222222222221</v>
      </c>
      <c r="G724" s="8" t="s">
        <v>16</v>
      </c>
      <c r="H724" s="10" t="str">
        <f>Dane_wejściowe[[#This Row],[DATA]]&amp;"|"&amp;COUNTIF($E$5:E724,E724)</f>
        <v>42898|6</v>
      </c>
    </row>
    <row r="725" spans="5:8" x14ac:dyDescent="0.25">
      <c r="E725" s="7">
        <v>42905</v>
      </c>
      <c r="F725" s="20">
        <v>0.59027777777777779</v>
      </c>
      <c r="G725" s="8"/>
      <c r="H725" s="10" t="str">
        <f>Dane_wejściowe[[#This Row],[DATA]]&amp;"|"&amp;COUNTIF($E$5:E725,E725)</f>
        <v>42905|1</v>
      </c>
    </row>
    <row r="726" spans="5:8" x14ac:dyDescent="0.25">
      <c r="E726" s="7">
        <v>42905</v>
      </c>
      <c r="F726" s="20">
        <v>0.62152777777777779</v>
      </c>
      <c r="G726" s="8" t="s">
        <v>16</v>
      </c>
      <c r="H726" s="10" t="str">
        <f>Dane_wejściowe[[#This Row],[DATA]]&amp;"|"&amp;COUNTIF($E$5:E726,E726)</f>
        <v>42905|2</v>
      </c>
    </row>
    <row r="727" spans="5:8" x14ac:dyDescent="0.25">
      <c r="E727" s="7">
        <v>42905</v>
      </c>
      <c r="F727" s="20">
        <v>0.625</v>
      </c>
      <c r="G727" s="8"/>
      <c r="H727" s="10" t="str">
        <f>Dane_wejściowe[[#This Row],[DATA]]&amp;"|"&amp;COUNTIF($E$5:E727,E727)</f>
        <v>42905|3</v>
      </c>
    </row>
    <row r="728" spans="5:8" x14ac:dyDescent="0.25">
      <c r="E728" s="7">
        <v>42905</v>
      </c>
      <c r="F728" s="20">
        <v>0.65625</v>
      </c>
      <c r="G728" s="8" t="s">
        <v>16</v>
      </c>
      <c r="H728" s="10" t="str">
        <f>Dane_wejściowe[[#This Row],[DATA]]&amp;"|"&amp;COUNTIF($E$5:E728,E728)</f>
        <v>42905|4</v>
      </c>
    </row>
    <row r="729" spans="5:8" x14ac:dyDescent="0.25">
      <c r="E729" s="7">
        <v>42905</v>
      </c>
      <c r="F729" s="20">
        <v>0.65972222222222221</v>
      </c>
      <c r="G729" s="8"/>
      <c r="H729" s="10" t="str">
        <f>Dane_wejściowe[[#This Row],[DATA]]&amp;"|"&amp;COUNTIF($E$5:E729,E729)</f>
        <v>42905|5</v>
      </c>
    </row>
    <row r="730" spans="5:8" x14ac:dyDescent="0.25">
      <c r="E730" s="7">
        <v>42905</v>
      </c>
      <c r="F730" s="20">
        <v>0.69097222222222221</v>
      </c>
      <c r="G730" s="8" t="s">
        <v>16</v>
      </c>
      <c r="H730" s="10" t="str">
        <f>Dane_wejściowe[[#This Row],[DATA]]&amp;"|"&amp;COUNTIF($E$5:E730,E730)</f>
        <v>42905|6</v>
      </c>
    </row>
    <row r="731" spans="5:8" x14ac:dyDescent="0.25">
      <c r="H731" s="10" t="str">
        <f>Dane_wejściowe[[#This Row],[DATA]]&amp;"|"&amp;COUNTIF($E$5:E731,E731)</f>
        <v>|0</v>
      </c>
    </row>
    <row r="732" spans="5:8" x14ac:dyDescent="0.25">
      <c r="H732" s="10" t="str">
        <f>Dane_wejściowe[[#This Row],[DATA]]&amp;"|"&amp;COUNTIF($E$5:E732,E732)</f>
        <v>|0</v>
      </c>
    </row>
    <row r="733" spans="5:8" x14ac:dyDescent="0.25">
      <c r="H733" s="10" t="str">
        <f>Dane_wejściowe[[#This Row],[DATA]]&amp;"|"&amp;COUNTIF($E$5:E733,E733)</f>
        <v>|0</v>
      </c>
    </row>
    <row r="734" spans="5:8" x14ac:dyDescent="0.25">
      <c r="H734" s="10" t="str">
        <f>Dane_wejściowe[[#This Row],[DATA]]&amp;"|"&amp;COUNTIF($E$5:E734,E734)</f>
        <v>|0</v>
      </c>
    </row>
    <row r="735" spans="5:8" x14ac:dyDescent="0.25">
      <c r="H735" s="10" t="str">
        <f>Dane_wejściowe[[#This Row],[DATA]]&amp;"|"&amp;COUNTIF($E$5:E735,E735)</f>
        <v>|0</v>
      </c>
    </row>
    <row r="736" spans="5:8" x14ac:dyDescent="0.25">
      <c r="H736" s="10" t="str">
        <f>Dane_wejściowe[[#This Row],[DATA]]&amp;"|"&amp;COUNTIF($E$5:E736,E736)</f>
        <v>|0</v>
      </c>
    </row>
    <row r="737" spans="5:8" x14ac:dyDescent="0.25">
      <c r="H737" s="10" t="str">
        <f>Dane_wejściowe[[#This Row],[DATA]]&amp;"|"&amp;COUNTIF($E$5:E737,E737)</f>
        <v>|0</v>
      </c>
    </row>
    <row r="738" spans="5:8" x14ac:dyDescent="0.25">
      <c r="H738" s="10" t="str">
        <f>Dane_wejściowe[[#This Row],[DATA]]&amp;"|"&amp;COUNTIF($E$5:E738,E738)</f>
        <v>|0</v>
      </c>
    </row>
    <row r="739" spans="5:8" x14ac:dyDescent="0.25">
      <c r="H739" s="10" t="str">
        <f>Dane_wejściowe[[#This Row],[DATA]]&amp;"|"&amp;COUNTIF($E$5:E739,E739)</f>
        <v>|0</v>
      </c>
    </row>
    <row r="740" spans="5:8" x14ac:dyDescent="0.25">
      <c r="H740" s="10" t="str">
        <f>Dane_wejściowe[[#This Row],[DATA]]&amp;"|"&amp;COUNTIF($E$5:E740,E740)</f>
        <v>|0</v>
      </c>
    </row>
    <row r="741" spans="5:8" x14ac:dyDescent="0.25">
      <c r="E741" s="10"/>
      <c r="F741" s="10"/>
      <c r="G741" s="10"/>
      <c r="H741" s="10" t="str">
        <f>Dane_wejściowe[[#This Row],[DATA]]&amp;"|"&amp;COUNTIF($E$5:E741,E741)</f>
        <v>|0</v>
      </c>
    </row>
    <row r="742" spans="5:8" x14ac:dyDescent="0.25">
      <c r="E742" s="10"/>
      <c r="F742" s="10"/>
      <c r="G742" s="10"/>
      <c r="H742" s="10" t="str">
        <f>Dane_wejściowe[[#This Row],[DATA]]&amp;"|"&amp;COUNTIF($E$5:E742,E742)</f>
        <v>|0</v>
      </c>
    </row>
    <row r="743" spans="5:8" x14ac:dyDescent="0.25">
      <c r="E743" s="10"/>
      <c r="F743" s="10"/>
      <c r="G743" s="10"/>
      <c r="H743" s="10" t="str">
        <f>Dane_wejściowe[[#This Row],[DATA]]&amp;"|"&amp;COUNTIF($E$5:E743,E743)</f>
        <v>|0</v>
      </c>
    </row>
    <row r="744" spans="5:8" x14ac:dyDescent="0.25">
      <c r="E744" s="10"/>
      <c r="F744" s="10"/>
      <c r="G744" s="10"/>
      <c r="H744" s="10" t="str">
        <f>Dane_wejściowe[[#This Row],[DATA]]&amp;"|"&amp;COUNTIF($E$5:E744,E744)</f>
        <v>|0</v>
      </c>
    </row>
    <row r="745" spans="5:8" x14ac:dyDescent="0.25">
      <c r="E745" s="10"/>
      <c r="F745" s="10"/>
      <c r="G745" s="10"/>
      <c r="H745" s="10" t="str">
        <f>Dane_wejściowe[[#This Row],[DATA]]&amp;"|"&amp;COUNTIF($E$5:E745,E745)</f>
        <v>|0</v>
      </c>
    </row>
    <row r="746" spans="5:8" x14ac:dyDescent="0.25">
      <c r="E746" s="10"/>
      <c r="F746" s="10"/>
      <c r="G746" s="10"/>
      <c r="H746" s="10" t="str">
        <f>Dane_wejściowe[[#This Row],[DATA]]&amp;"|"&amp;COUNTIF($E$5:E746,E746)</f>
        <v>|0</v>
      </c>
    </row>
    <row r="747" spans="5:8" x14ac:dyDescent="0.25">
      <c r="E747" s="10"/>
      <c r="F747" s="10"/>
      <c r="G747" s="10"/>
      <c r="H747" s="10" t="str">
        <f>Dane_wejściowe[[#This Row],[DATA]]&amp;"|"&amp;COUNTIF($E$5:E747,E747)</f>
        <v>|0</v>
      </c>
    </row>
    <row r="748" spans="5:8" x14ac:dyDescent="0.25">
      <c r="E748" s="10"/>
      <c r="F748" s="10"/>
      <c r="G748" s="10"/>
      <c r="H748" s="10" t="str">
        <f>Dane_wejściowe[[#This Row],[DATA]]&amp;"|"&amp;COUNTIF($E$5:E748,E748)</f>
        <v>|0</v>
      </c>
    </row>
    <row r="749" spans="5:8" x14ac:dyDescent="0.25">
      <c r="E749" s="10"/>
      <c r="F749" s="10"/>
      <c r="G749" s="10"/>
      <c r="H749" s="10" t="str">
        <f>Dane_wejściowe[[#This Row],[DATA]]&amp;"|"&amp;COUNTIF($E$5:E749,E749)</f>
        <v>|0</v>
      </c>
    </row>
    <row r="750" spans="5:8" x14ac:dyDescent="0.25">
      <c r="E750" s="10"/>
      <c r="F750" s="10"/>
      <c r="G750" s="10"/>
      <c r="H750" s="10" t="str">
        <f>Dane_wejściowe[[#This Row],[DATA]]&amp;"|"&amp;COUNTIF($E$5:E750,E750)</f>
        <v>|0</v>
      </c>
    </row>
    <row r="751" spans="5:8" x14ac:dyDescent="0.25">
      <c r="E751" s="10"/>
      <c r="F751" s="10"/>
      <c r="G751" s="10"/>
      <c r="H751" s="10" t="str">
        <f>Dane_wejściowe[[#This Row],[DATA]]&amp;"|"&amp;COUNTIF($E$5:E751,E751)</f>
        <v>|0</v>
      </c>
    </row>
    <row r="752" spans="5:8" x14ac:dyDescent="0.25">
      <c r="E752" s="10"/>
      <c r="F752" s="10"/>
      <c r="G752" s="10"/>
      <c r="H752" s="10" t="str">
        <f>Dane_wejściowe[[#This Row],[DATA]]&amp;"|"&amp;COUNTIF($E$5:E752,E752)</f>
        <v>|0</v>
      </c>
    </row>
    <row r="753" spans="5:8" x14ac:dyDescent="0.25">
      <c r="E753" s="10"/>
      <c r="F753" s="10"/>
      <c r="G753" s="10"/>
      <c r="H753" s="10" t="str">
        <f>Dane_wejściowe[[#This Row],[DATA]]&amp;"|"&amp;COUNTIF($E$5:E753,E753)</f>
        <v>|0</v>
      </c>
    </row>
    <row r="754" spans="5:8" x14ac:dyDescent="0.25">
      <c r="E754" s="10"/>
      <c r="F754" s="10"/>
      <c r="G754" s="10"/>
      <c r="H754" s="10" t="str">
        <f>Dane_wejściowe[[#This Row],[DATA]]&amp;"|"&amp;COUNTIF($E$5:E754,E754)</f>
        <v>|0</v>
      </c>
    </row>
    <row r="755" spans="5:8" x14ac:dyDescent="0.25">
      <c r="E755" s="10"/>
      <c r="F755" s="10"/>
      <c r="G755" s="10"/>
      <c r="H755" s="10" t="str">
        <f>Dane_wejściowe[[#This Row],[DATA]]&amp;"|"&amp;COUNTIF($E$5:E755,E755)</f>
        <v>|0</v>
      </c>
    </row>
    <row r="756" spans="5:8" x14ac:dyDescent="0.25">
      <c r="E756" s="10"/>
      <c r="F756" s="10"/>
      <c r="G756" s="10"/>
      <c r="H756" s="10" t="str">
        <f>Dane_wejściowe[[#This Row],[DATA]]&amp;"|"&amp;COUNTIF($E$5:E756,E756)</f>
        <v>|0</v>
      </c>
    </row>
    <row r="757" spans="5:8" x14ac:dyDescent="0.25">
      <c r="E757" s="10"/>
      <c r="F757" s="10"/>
      <c r="G757" s="10"/>
      <c r="H757" s="10" t="str">
        <f>Dane_wejściowe[[#This Row],[DATA]]&amp;"|"&amp;COUNTIF($E$5:E757,E757)</f>
        <v>|0</v>
      </c>
    </row>
    <row r="758" spans="5:8" x14ac:dyDescent="0.25">
      <c r="E758" s="10"/>
      <c r="F758" s="10"/>
      <c r="G758" s="10"/>
      <c r="H758" s="10" t="str">
        <f>Dane_wejściowe[[#This Row],[DATA]]&amp;"|"&amp;COUNTIF($E$5:E758,E758)</f>
        <v>|0</v>
      </c>
    </row>
    <row r="759" spans="5:8" x14ac:dyDescent="0.25">
      <c r="E759" s="10"/>
      <c r="F759" s="10"/>
      <c r="G759" s="10"/>
      <c r="H759" s="10" t="str">
        <f>Dane_wejściowe[[#This Row],[DATA]]&amp;"|"&amp;COUNTIF($E$5:E759,E759)</f>
        <v>|0</v>
      </c>
    </row>
  </sheetData>
  <mergeCells count="4">
    <mergeCell ref="E1:F3"/>
    <mergeCell ref="B1:C6"/>
    <mergeCell ref="B7:C8"/>
    <mergeCell ref="B9:C10"/>
  </mergeCells>
  <dataValidations disablePrompts="1" count="1">
    <dataValidation type="list" allowBlank="1" showInputMessage="1" showErrorMessage="1" sqref="F5:F759">
      <formula1>Lista_godzin</formula1>
    </dataValidation>
  </dataValidations>
  <printOptions horizontalCentered="1"/>
  <pageMargins left="0.25" right="0.25" top="0.75" bottom="0.75" header="0.3" footer="0.3"/>
  <pageSetup paperSize="9" fitToHeight="0" orientation="landscape" r:id="rId1"/>
  <drawing r:id="rId2"/>
  <picture r:id="rId3"/>
  <tableParts count="1">
    <tablePart r:id="rId4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3"/>
    <pageSetUpPr autoPageBreaks="0" fitToPage="1"/>
  </sheetPr>
  <dimension ref="B1:B35"/>
  <sheetViews>
    <sheetView showGridLines="0" topLeftCell="A10" zoomScaleNormal="100" workbookViewId="0"/>
  </sheetViews>
  <sheetFormatPr defaultRowHeight="18.75" customHeight="1" x14ac:dyDescent="0.25"/>
  <cols>
    <col min="1" max="1" width="3.28515625" customWidth="1"/>
    <col min="2" max="2" width="22.28515625" customWidth="1"/>
  </cols>
  <sheetData>
    <row r="1" spans="2:2" ht="13.5" customHeight="1" x14ac:dyDescent="0.25"/>
    <row r="2" spans="2:2" ht="27" customHeight="1" x14ac:dyDescent="0.25">
      <c r="B2" s="13" t="s">
        <v>13</v>
      </c>
    </row>
    <row r="3" spans="2:2" ht="18.75" customHeight="1" x14ac:dyDescent="0.25">
      <c r="B3" s="20">
        <v>0.33333333333333298</v>
      </c>
    </row>
    <row r="4" spans="2:2" ht="18.75" customHeight="1" x14ac:dyDescent="0.25">
      <c r="B4" s="20">
        <v>0.36458333333333331</v>
      </c>
    </row>
    <row r="5" spans="2:2" ht="18.75" customHeight="1" x14ac:dyDescent="0.25">
      <c r="B5" s="20">
        <v>0.36805555555555558</v>
      </c>
    </row>
    <row r="6" spans="2:2" ht="18.75" customHeight="1" x14ac:dyDescent="0.25">
      <c r="B6" s="20">
        <v>0.39930555555555558</v>
      </c>
    </row>
    <row r="7" spans="2:2" ht="18.75" customHeight="1" x14ac:dyDescent="0.25">
      <c r="B7" s="20">
        <v>0.40277777777777773</v>
      </c>
    </row>
    <row r="8" spans="2:2" ht="18.75" customHeight="1" x14ac:dyDescent="0.25">
      <c r="B8" s="20">
        <v>0.43402777777777773</v>
      </c>
    </row>
    <row r="9" spans="2:2" ht="18.75" customHeight="1" x14ac:dyDescent="0.25">
      <c r="B9" s="20">
        <v>0.44097222222222227</v>
      </c>
    </row>
    <row r="10" spans="2:2" ht="18.75" customHeight="1" x14ac:dyDescent="0.25">
      <c r="B10" s="20">
        <v>0.47222222222222227</v>
      </c>
    </row>
    <row r="11" spans="2:2" ht="18.75" customHeight="1" x14ac:dyDescent="0.25">
      <c r="B11" s="20">
        <v>0.47569444444444442</v>
      </c>
    </row>
    <row r="12" spans="2:2" ht="18.75" customHeight="1" x14ac:dyDescent="0.25">
      <c r="B12" s="20">
        <v>0.50694444444444442</v>
      </c>
    </row>
    <row r="13" spans="2:2" ht="18.75" customHeight="1" x14ac:dyDescent="0.25">
      <c r="B13" s="20">
        <v>0.51041666666666663</v>
      </c>
    </row>
    <row r="14" spans="2:2" ht="18.75" customHeight="1" x14ac:dyDescent="0.25">
      <c r="B14" s="20">
        <v>0.54166666666666663</v>
      </c>
    </row>
    <row r="15" spans="2:2" ht="18.75" customHeight="1" x14ac:dyDescent="0.25">
      <c r="B15" s="20">
        <v>0.55555555555555558</v>
      </c>
    </row>
    <row r="16" spans="2:2" ht="18.75" customHeight="1" x14ac:dyDescent="0.25">
      <c r="B16" s="20">
        <v>0.58680555555555558</v>
      </c>
    </row>
    <row r="17" spans="2:2" ht="18.75" customHeight="1" x14ac:dyDescent="0.25">
      <c r="B17" s="20">
        <v>0.59027777777777779</v>
      </c>
    </row>
    <row r="18" spans="2:2" ht="18.75" customHeight="1" x14ac:dyDescent="0.25">
      <c r="B18" s="20">
        <v>0.62152777777777779</v>
      </c>
    </row>
    <row r="19" spans="2:2" ht="18.75" customHeight="1" x14ac:dyDescent="0.25">
      <c r="B19" s="20">
        <v>0.625</v>
      </c>
    </row>
    <row r="20" spans="2:2" ht="18.75" customHeight="1" x14ac:dyDescent="0.25">
      <c r="B20" s="20">
        <v>0.65625</v>
      </c>
    </row>
    <row r="21" spans="2:2" ht="18.75" customHeight="1" x14ac:dyDescent="0.25">
      <c r="B21" s="20">
        <v>0.65972222222222221</v>
      </c>
    </row>
    <row r="22" spans="2:2" ht="18.75" customHeight="1" x14ac:dyDescent="0.25">
      <c r="B22" s="20">
        <v>0.69097222222222221</v>
      </c>
    </row>
    <row r="23" spans="2:2" ht="18.75" customHeight="1" x14ac:dyDescent="0.25">
      <c r="B23" s="20">
        <v>0.69444444444444453</v>
      </c>
    </row>
    <row r="24" spans="2:2" ht="18.75" customHeight="1" x14ac:dyDescent="0.25">
      <c r="B24" s="20">
        <v>0.72569444444444453</v>
      </c>
    </row>
    <row r="25" spans="2:2" ht="18.75" customHeight="1" x14ac:dyDescent="0.25">
      <c r="B25" s="20">
        <v>0.72916666666666663</v>
      </c>
    </row>
    <row r="26" spans="2:2" ht="18.75" customHeight="1" x14ac:dyDescent="0.25">
      <c r="B26" s="20">
        <v>0.76041666666666663</v>
      </c>
    </row>
    <row r="27" spans="2:2" ht="18.75" customHeight="1" x14ac:dyDescent="0.25">
      <c r="B27" s="20">
        <v>0.76388888888888884</v>
      </c>
    </row>
    <row r="28" spans="2:2" ht="18.75" customHeight="1" x14ac:dyDescent="0.25">
      <c r="B28" s="20">
        <v>0.79513888888888884</v>
      </c>
    </row>
    <row r="29" spans="2:2" ht="18.75" customHeight="1" x14ac:dyDescent="0.25">
      <c r="B29" s="20">
        <v>0.874999999999999</v>
      </c>
    </row>
    <row r="30" spans="2:2" ht="18.75" customHeight="1" x14ac:dyDescent="0.25">
      <c r="B30" s="20">
        <v>0.89583333333333304</v>
      </c>
    </row>
    <row r="31" spans="2:2" ht="18.75" customHeight="1" x14ac:dyDescent="0.25">
      <c r="B31" s="20">
        <v>0.91666666666666596</v>
      </c>
    </row>
    <row r="32" spans="2:2" ht="18.75" customHeight="1" x14ac:dyDescent="0.25">
      <c r="B32" s="20">
        <v>0.85416666666666596</v>
      </c>
    </row>
    <row r="33" spans="2:2" ht="18.75" customHeight="1" x14ac:dyDescent="0.25">
      <c r="B33" s="20">
        <v>0.874999999999999</v>
      </c>
    </row>
    <row r="34" spans="2:2" ht="18.75" customHeight="1" x14ac:dyDescent="0.25">
      <c r="B34" s="20">
        <v>0.89583333333333304</v>
      </c>
    </row>
    <row r="35" spans="2:2" ht="18.75" customHeight="1" x14ac:dyDescent="0.25">
      <c r="B35" s="20">
        <v>0.91666666666666596</v>
      </c>
    </row>
  </sheetData>
  <sheetProtection algorithmName="SHA-512" hashValue="KR1W1pD4bz6S6+ip6jfo0El/YwSFL4bXKha1/y/z0KY/qtd/5UeCNT16mRXI7D8s+TkrCdI+FCspUirZWOa6Nw==" saltValue="/nnERr2l9wcEH6/p7kTYiw==" spinCount="100000" sheet="1" objects="1" scenarios="1"/>
  <printOptions horizontalCentered="1"/>
  <pageMargins left="0.25" right="0.25" top="0.75" bottom="0.75" header="0.3" footer="0.3"/>
  <pageSetup paperSize="9" fitToHeight="0" orientation="landscape" r:id="rId1"/>
  <drawing r:id="rId2"/>
  <picture r:id="rId3"/>
  <tableParts count="1">
    <tablePart r:id="rId4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FEA45BEA-3D8C-4467-8C51-E95BF12D5A4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7</vt:i4>
      </vt:variant>
    </vt:vector>
  </HeadingPairs>
  <TitlesOfParts>
    <vt:vector size="10" baseType="lpstr">
      <vt:lpstr>Plan dnia</vt:lpstr>
      <vt:lpstr>Harmonogram zdarzeń</vt:lpstr>
      <vt:lpstr>Przedziały czasu</vt:lpstr>
      <vt:lpstr>Dzień_raportu</vt:lpstr>
      <vt:lpstr>Lista_godzin</vt:lpstr>
      <vt:lpstr>Miesiąc_raportu</vt:lpstr>
      <vt:lpstr>Najważniejsze_w_harmonogramie</vt:lpstr>
      <vt:lpstr>Numer_miesiąca</vt:lpstr>
      <vt:lpstr>Rok_raportu</vt:lpstr>
      <vt:lpstr>Wartość_daty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Daily work schedule</dc:title>
  <dc:creator>Windows User</dc:creator>
  <cp:keywords/>
  <cp:lastModifiedBy>Windows User</cp:lastModifiedBy>
  <dcterms:created xsi:type="dcterms:W3CDTF">2015-10-22T03:18:26Z</dcterms:created>
  <dcterms:modified xsi:type="dcterms:W3CDTF">2017-07-04T19:56:17Z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TC027802529991</vt:lpwstr>
  </property>
</Properties>
</file>